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<sst xmlns="http://schemas.openxmlformats.org/spreadsheetml/2006/main" count="19422" uniqueCount="3703">
  <si>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</si>
  <si>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</si>
  <si>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</si>
  <si>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</si>
  <si>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</si>
  <si>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</si>
  <si>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</si>
  <si>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</si>
  <si>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</si>
  <si>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</si>
  <si>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</si>
  <si>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</si>
  <si>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</si>
  <si>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</si>
  <si>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</si>
  <si>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</si>
  <si>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</si>
  <si>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</si>
  <si>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</si>
  <si>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</si>
  <si>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</si>
  <si>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</si>
  <si>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</si>
  <si>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</si>
  <si>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</si>
  <si>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</si>
  <si>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</si>
  <si>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</si>
  <si>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</si>
  <si>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</si>
  <si>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</si>
  <si>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</si>
  <si>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</si>
  <si>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</si>
  <si>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</si>
  <si>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</si>
  <si>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</si>
  <si>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</si>
  <si>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</si>
  <si>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</si>
  <si>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</si>
  <si>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</si>
  <si>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</si>
  <si>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</si>
  <si>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</si>
  <si>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</si>
  <si>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</si>
  <si>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</si>
  <si>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</si>
  <si>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</si>
  <si>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</si>
  <si>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</si>
  <si>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</si>
  <si>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</si>
  <si>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</si>
  <si>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</si>
  <si>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</si>
  <si>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</si>
  <si>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</si>
  <si>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</si>
  <si>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</si>
  <si>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</si>
  <si>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</si>
  <si>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</si>
  <si>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</si>
  <si>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</si>
  <si>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</si>
  <si>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</si>
  <si>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</si>
  <si>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</si>
  <si>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</si>
  <si>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</si>
  <si>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</si>
  <si>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</si>
  <si>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</si>
  <si>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</si>
  <si>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</si>
  <si>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</si>
  <si>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</si>
  <si>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</si>
  <si>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</si>
  <si>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</si>
  <si>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</si>
  <si>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</si>
  <si>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</si>
  <si>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</si>
  <si>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</si>
  <si>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</si>
  <si>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</si>
  <si>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</si>
  <si>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</si>
  <si>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</si>
  <si>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</si>
  <si>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</si>
  <si>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</si>
  <si>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</si>
  <si>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</si>
  <si>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</si>
  <si>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</si>
  <si>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</si>
  <si>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</si>
  <si>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</si>
  <si>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</si>
  <si>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</si>
  <si>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</si>
  <si>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</si>
  <si>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</si>
  <si>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</si>
  <si>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</si>
  <si>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</si>
  <si>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</si>
  <si>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</si>
  <si>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</si>
  <si>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</si>
  <si>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</si>
  <si>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</si>
  <si>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</si>
  <si>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</si>
  <si>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</si>
  <si>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</si>
  <si>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</si>
  <si>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</si>
  <si>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</si>
  <si>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</si>
  <si>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</si>
  <si>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</si>
  <si>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</si>
  <si>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</si>
  <si>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</si>
  <si>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</si>
  <si>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</si>
  <si>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</si>
  <si>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</si>
  <si>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</si>
  <si>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</si>
  <si>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</si>
  <si>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</si>
  <si>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</si>
  <si>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</si>
  <si>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</si>
  <si>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</si>
  <si>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</si>
  <si>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</si>
  <si>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</si>
  <si>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</si>
  <si>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</si>
  <si>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</si>
  <si>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</si>
  <si>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</si>
  <si>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</si>
  <si>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</si>
  <si>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</si>
  <si>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</si>
  <si>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</si>
  <si>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</si>
  <si>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</si>
  <si>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</si>
  <si>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</si>
  <si>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</si>
  <si>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</si>
  <si>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</si>
  <si>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</si>
  <si>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</si>
  <si>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</si>
  <si>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</si>
  <si>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</si>
  <si>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</si>
  <si>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</si>
  <si>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</si>
  <si>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</si>
  <si>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</si>
  <si>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</si>
  <si>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</si>
  <si>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</si>
  <si>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</si>
  <si>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</si>
  <si>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</si>
  <si>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</si>
  <si>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</si>
  <si>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</si>
  <si>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</si>
  <si>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</si>
  <si>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</si>
  <si>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</si>
  <si>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</si>
  <si>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</si>
  <si>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</si>
  <si>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</si>
  <si>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</si>
  <si>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</si>
  <si>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</si>
  <si>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</si>
  <si>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</si>
  <si>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</si>
  <si>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</si>
  <si>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</si>
  <si>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</si>
  <si>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</si>
  <si>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</si>
  <si>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</si>
  <si>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</si>
  <si>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</si>
  <si>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</si>
  <si>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</si>
  <si>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</si>
  <si>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</si>
  <si>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</si>
  <si>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</si>
  <si>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</si>
  <si>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</si>
  <si>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</si>
  <si>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</si>
  <si>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hansappel094</t>
  </si>
  <si>
    <t>phil_ibamericas</t>
  </si>
  <si>
    <t>elisabostwick</t>
  </si>
  <si>
    <t>missbantillo</t>
  </si>
  <si>
    <t>sctayloritrt</t>
  </si>
  <si>
    <t>schubelm</t>
  </si>
  <si>
    <t>michaelwayskinn</t>
  </si>
  <si>
    <t>ms_coniglio</t>
  </si>
  <si>
    <t>kidlitqueen</t>
  </si>
  <si>
    <t>fyiliteracy</t>
  </si>
  <si>
    <t>bonniebird</t>
  </si>
  <si>
    <t>mcmanuskelly</t>
  </si>
  <si>
    <t>teachlilbee</t>
  </si>
  <si>
    <t>mrm1mr</t>
  </si>
  <si>
    <t>bsmithleads</t>
  </si>
  <si>
    <t>d_layfield</t>
  </si>
  <si>
    <t>teresagross625</t>
  </si>
  <si>
    <t>mr_alsheimer</t>
  </si>
  <si>
    <t>kcasw1</t>
  </si>
  <si>
    <t>jill_jrossetti</t>
  </si>
  <si>
    <t>mssackstein</t>
  </si>
  <si>
    <t>ekalbfus</t>
  </si>
  <si>
    <t>tungalagdondog</t>
  </si>
  <si>
    <t>librarianarika</t>
  </si>
  <si>
    <t>cjwilliams9</t>
  </si>
  <si>
    <t>reasenewton</t>
  </si>
  <si>
    <t>lebolduslibrary</t>
  </si>
  <si>
    <t>sangermanomina</t>
  </si>
  <si>
    <t>jyoti1013</t>
  </si>
  <si>
    <t>paonesl</t>
  </si>
  <si>
    <t>georgeashford</t>
  </si>
  <si>
    <t>cgoodwoman</t>
  </si>
  <si>
    <t>dripnchoklate23</t>
  </si>
  <si>
    <t>lissabdavies</t>
  </si>
  <si>
    <t>innovativeed</t>
  </si>
  <si>
    <t>uvmcess</t>
  </si>
  <si>
    <t>theresaolsen22</t>
  </si>
  <si>
    <t>rdene915</t>
  </si>
  <si>
    <t>jlessard32</t>
  </si>
  <si>
    <t>ancrumsara</t>
  </si>
  <si>
    <t>costello_tweets</t>
  </si>
  <si>
    <t>m_drez</t>
  </si>
  <si>
    <t>mbfxc</t>
  </si>
  <si>
    <t>insightadvance</t>
  </si>
  <si>
    <t>we_are_big_data</t>
  </si>
  <si>
    <t>chidambara09</t>
  </si>
  <si>
    <t>pakay20</t>
  </si>
  <si>
    <t>tuckertech</t>
  </si>
  <si>
    <t>mrpjoulton</t>
  </si>
  <si>
    <t>carr_8</t>
  </si>
  <si>
    <t>mrnunesteach</t>
  </si>
  <si>
    <t>johngpettus</t>
  </si>
  <si>
    <t>katieann_76</t>
  </si>
  <si>
    <t>leighmragsdale</t>
  </si>
  <si>
    <t>m_bostwick</t>
  </si>
  <si>
    <t>dr_mprince</t>
  </si>
  <si>
    <t>blackapple4ed</t>
  </si>
  <si>
    <t>howells_owls</t>
  </si>
  <si>
    <t>edlog411</t>
  </si>
  <si>
    <t>jovestickel</t>
  </si>
  <si>
    <t>kjlcole</t>
  </si>
  <si>
    <t>jw_photo_cgn</t>
  </si>
  <si>
    <t>matzketeaches</t>
  </si>
  <si>
    <t>msd_caputo</t>
  </si>
  <si>
    <t>timlriley</t>
  </si>
  <si>
    <t>bobbiefrench</t>
  </si>
  <si>
    <t>sambrin16</t>
  </si>
  <si>
    <t>vik5en</t>
  </si>
  <si>
    <t>mrschrammel</t>
  </si>
  <si>
    <t>kennethpowell14</t>
  </si>
  <si>
    <t>whsmadamezeitz</t>
  </si>
  <si>
    <t>mrcoacheli</t>
  </si>
  <si>
    <t>bradylobeth</t>
  </si>
  <si>
    <t>eli_krumova</t>
  </si>
  <si>
    <t>mrsrackleyccms</t>
  </si>
  <si>
    <t>suttonmusic_mbc</t>
  </si>
  <si>
    <t>ljsmith0414</t>
  </si>
  <si>
    <t>heymsclay</t>
  </si>
  <si>
    <t>hartoflearning</t>
  </si>
  <si>
    <t>academcaccident</t>
  </si>
  <si>
    <t>kimaman_abe</t>
  </si>
  <si>
    <t>bar_zie</t>
  </si>
  <si>
    <t>heculuckdave</t>
  </si>
  <si>
    <t>cokhsap</t>
  </si>
  <si>
    <t>istaylearning</t>
  </si>
  <si>
    <t>mwholloway</t>
  </si>
  <si>
    <t>sspellmancann</t>
  </si>
  <si>
    <t>drmcgettigan</t>
  </si>
  <si>
    <t>tanyaavrith</t>
  </si>
  <si>
    <t>drnonnemaker</t>
  </si>
  <si>
    <t>dcpsmoss</t>
  </si>
  <si>
    <t>kerrenttech</t>
  </si>
  <si>
    <t>courtkneeruns</t>
  </si>
  <si>
    <t>julnilsmith</t>
  </si>
  <si>
    <t>burgessdave</t>
  </si>
  <si>
    <t>tljamesa</t>
  </si>
  <si>
    <t>melsideb</t>
  </si>
  <si>
    <t>taramartinedu</t>
  </si>
  <si>
    <t>julie_kuhn</t>
  </si>
  <si>
    <t>tammyallenread2</t>
  </si>
  <si>
    <t>jodybritten</t>
  </si>
  <si>
    <t>abney45</t>
  </si>
  <si>
    <t>steinbrinklaura</t>
  </si>
  <si>
    <t>yvesmainville</t>
  </si>
  <si>
    <t>sandywahitis</t>
  </si>
  <si>
    <t>whitmerteaching</t>
  </si>
  <si>
    <t>casitacreates</t>
  </si>
  <si>
    <t>learnerlisa1</t>
  </si>
  <si>
    <t>lportnoy</t>
  </si>
  <si>
    <t>learnics1</t>
  </si>
  <si>
    <t>cleardiff</t>
  </si>
  <si>
    <t>erik_youngman</t>
  </si>
  <si>
    <t>raczyz</t>
  </si>
  <si>
    <t>suetonnesen</t>
  </si>
  <si>
    <t>smgaillard</t>
  </si>
  <si>
    <t>jaybilly2</t>
  </si>
  <si>
    <t>saneebell</t>
  </si>
  <si>
    <t>misterdebuono</t>
  </si>
  <si>
    <t>iluveducating</t>
  </si>
  <si>
    <t>tishrich</t>
  </si>
  <si>
    <t>prettysqueaky</t>
  </si>
  <si>
    <t>themusicweaver</t>
  </si>
  <si>
    <t>tinker_bell0</t>
  </si>
  <si>
    <t>ronjame1</t>
  </si>
  <si>
    <t>ayushchopra24</t>
  </si>
  <si>
    <t>mesachielake</t>
  </si>
  <si>
    <t>mmiller112</t>
  </si>
  <si>
    <t>garcoju</t>
  </si>
  <si>
    <t>tmarchyok</t>
  </si>
  <si>
    <t>johnluthringer</t>
  </si>
  <si>
    <t>janine_brooks</t>
  </si>
  <si>
    <t>brynmj99</t>
  </si>
  <si>
    <t>tiffanyalrefae</t>
  </si>
  <si>
    <t>teresaflutemath</t>
  </si>
  <si>
    <t>schisik</t>
  </si>
  <si>
    <t>kaitlinxtart</t>
  </si>
  <si>
    <t>tomstoner24</t>
  </si>
  <si>
    <t>mistercavey</t>
  </si>
  <si>
    <t>jcasatodd</t>
  </si>
  <si>
    <t>wonderananya</t>
  </si>
  <si>
    <t>jenniferlagarde</t>
  </si>
  <si>
    <t>mrrondot</t>
  </si>
  <si>
    <t>gmckinney2</t>
  </si>
  <si>
    <t>burgess_shelley</t>
  </si>
  <si>
    <t>dbc_inc</t>
  </si>
  <si>
    <t>jeffnelsontli</t>
  </si>
  <si>
    <t>alicekeeler</t>
  </si>
  <si>
    <t>tsschmidty</t>
  </si>
  <si>
    <t>nbartley6</t>
  </si>
  <si>
    <t>mospillman</t>
  </si>
  <si>
    <t>jeffreykubiak</t>
  </si>
  <si>
    <t>bethhouf</t>
  </si>
  <si>
    <t>effectualedu</t>
  </si>
  <si>
    <t>gcouros</t>
  </si>
  <si>
    <t>kenneth24992396</t>
  </si>
  <si>
    <t>heindrmd</t>
  </si>
  <si>
    <t>dhudgins</t>
  </si>
  <si>
    <t>commonsenseed</t>
  </si>
  <si>
    <t>peterhreynolds</t>
  </si>
  <si>
    <t>jonharper70bd</t>
  </si>
  <si>
    <t>casas_jimmy</t>
  </si>
  <si>
    <t>bbray27</t>
  </si>
  <si>
    <t>lakeshore_ms</t>
  </si>
  <si>
    <t>eagleslshs</t>
  </si>
  <si>
    <t>aobf_gerk</t>
  </si>
  <si>
    <t>deannpoleon</t>
  </si>
  <si>
    <t>tamaraletter</t>
  </si>
  <si>
    <t>prodigygame</t>
  </si>
  <si>
    <t>edmodo</t>
  </si>
  <si>
    <t>nbpseagles</t>
  </si>
  <si>
    <t>onedsschat</t>
  </si>
  <si>
    <t>momsasprincipal</t>
  </si>
  <si>
    <t>teacher2teacher</t>
  </si>
  <si>
    <t>jessicacabeen</t>
  </si>
  <si>
    <t>sdgsforchildren</t>
  </si>
  <si>
    <t>notmanyofyou</t>
  </si>
  <si>
    <t>rick_bath</t>
  </si>
  <si>
    <t>mr_j_mayer</t>
  </si>
  <si>
    <t>mrrileydueck</t>
  </si>
  <si>
    <t>techchef4u</t>
  </si>
  <si>
    <t>annickrauch</t>
  </si>
  <si>
    <t>isabeljmorales</t>
  </si>
  <si>
    <t>mrsbcarroll</t>
  </si>
  <si>
    <t>Mentions</t>
  </si>
  <si>
    <t>Replies to</t>
  </si>
  <si>
    <t>Love this graphic for helping teach students and TEACHERS how to select the right tool for the job! @JCasaTodd #socialLEADia
@dbc_inc @gcouros 
#AwardWinningCulture #StudentChoice #edtech #InnovatorsMindset #Empowerment #FutureDriven #LEAPeffect #TLAP #LeadLAP @rethink_learning https://t.co/ebdM3J53gx</t>
  </si>
  <si>
    <t>RT @hansappel094: Love this graphic for helping teach students and TEACHERS how to select the right tool for the job! @JCasaTodd #socialLEA…</t>
  </si>
  <si>
    <t>@Kenneth24992396 Yes, while also teaching them how to use social media responsibly. Teach them how to be digital leaders. #socialLEADia</t>
  </si>
  <si>
    <t>@ruby_sowers @heindrmd So true! Thanks for always being willing to grow and encouraging others to step out. Model that #lifelonglearning. Great discussion over #socialLEADia with you all. Up next for me is: https://t.co/lOXlyBmjJz</t>
  </si>
  <si>
    <t>RT @JCasaTodd: Hi #leadlap, Jennifer a TL from Ontario Canada and author of #SocialLEADia Excited to be here https://t.co/iG2iCXRBkf</t>
  </si>
  <si>
    <t>RT @JCasaTodd: Check out this #MediaLiteracy Vocabulary activity for "Fake News" via @jenniferlagarde &amp;amp; @dhudgins #socialLEADia #ycdsbtls h…</t>
  </si>
  <si>
    <t>New post (It's been a while!) - All of Our Voices Matter. Thank you @JCasaTodd @peterhreynolds for your amazing books! https://t.co/jFvCDc9DhL #socialLEADia #saysomething #digcit #vted #cvsdvt #edchat @CommonSenseEd https://t.co/WWTelh6Uc6</t>
  </si>
  <si>
    <t>RT @burgessdave: The Momo hysteria/hoax is a perfect example of why educators need to talk #medialiteracy &amp;amp; have meaningful discussions abo…</t>
  </si>
  <si>
    <t>RT @JCasaTodd: So many layers of wonderful here. Love @WonderAnanya 's sharing of her brother @Ayushchopra24 's book on #OurGlobalClassroom…</t>
  </si>
  <si>
    <t>Paradigm-changing new post from @bonniebird: All of Our Voices Matter 
"It's time to focus on the positive ways we can use digital tools and social media to bring about change." #socialleadia https://t.co/111z6bhph9  @JCasaTodd</t>
  </si>
  <si>
    <t>RT @innovativeEd: Paradigm-changing new post from @bonniebird: All of Our Voices Matter 
"It's time to focus on the positive ways we can us…</t>
  </si>
  <si>
    <t>As Vermont and #vted get ready to meet in person to vote on local issues, a great question to ask at the same time is: "How are we using our online interactions to work through issues in a similar way?" #socialleadia #TownMeetingDay</t>
  </si>
  <si>
    <t>Catching up on some great podcasts today from @bbray27 https://t.co/G39OWrynPC listened to @TaraMartinEDU @casas_jimmy @Jonharper70bd @tishrich @JCasaTodd #realedu #TLAP #Culturize #mlmagical #socialleadia #rethink_learning #future4edu #quotes4EDU</t>
  </si>
  <si>
    <t>@JohnGPettus would like to introduce you to my friend @JCasaTodd #socialleadia #education</t>
  </si>
  <si>
    <t>RT @JCasaTodd: Loved chatting with @mrrondot and @GMcKinney2 about their podcasting with their students. Check out the latest episode of th…</t>
  </si>
  <si>
    <t>Courageous conversations around Attention and Distraction https://t.co/QxjsAPyyWT via @JCasaTodd #DigCitLSC @mbfxc @DeannPoleon @AOBF_Gerk @EaglesLSHS @LakeShore_MS #SocialLEADia</t>
  </si>
  <si>
    <t>RT @m_drez: Courageous conversations around Attention and Distraction https://t.co/QxjsAPyyWT via @JCasaTodd #DigCitLSC @mbfxc @DeannPoleon…</t>
  </si>
  <si>
    <t>Have you reflected on your New Year's resolutions lately? Here are resolutions from 6 educators: https://t.co/KTpqwX5M2D.
#IAedChat #EngageChat #SocialLEADia</t>
  </si>
  <si>
    <t>#tech #news Teralytics wants to tap into our class with #SocialLeadia</t>
  </si>
  <si>
    <t>RT @we_are_big_data: #tech #news Teralytics wants to tap into our class with #SocialLeadia</t>
  </si>
  <si>
    <t>RT @BethHouf: Look who’s hosting #leadlap tomorrow! Can’t wait @JCasaTodd #leadlap #socialleadia #tlap @burgess_shelley https://t.co/OlhY1s…</t>
  </si>
  <si>
    <t>Top story: @BethHouf: 'Look who’s hosting #leadlap tomorrow! Can’t wait @JCasaTodd #leadlap #socialleadia #tlap @burgess_shelley ' https://t.co/jzY7NCOOLJ, see more https://t.co/LlWv0n2yqr</t>
  </si>
  <si>
    <t>RT @JCasaTodd: I'm up and excited! See you at 10:30 EST #leadlap #socialLEADia friends! https://t.co/bv8QDH65SV</t>
  </si>
  <si>
    <t>RT @burgessdave: 2 minutes until #LeadLAP with #SocialLEADia author, @JCasaTodd!!!!! 9:30am CST #tlap #leadupchat #EduGladiators #satchat h…</t>
  </si>
  <si>
    <t>Top story: @BethHouf: 'Look who’s hosting #leadlap tomorrow! Can’t wait @JCasaTodd #leadlap #socialleadia #tlap @burgess_shelley ' https://t.co/99ru6ZvCf9, see more https://t.co/JzxqbMx6Xj</t>
  </si>
  <si>
    <t>A1: The educational community on social media has been great. It's one of the strongest ones out there. I think we build community, share ideas, and look to learn from each other.  It's a true community. #LeadLAP #socialLEADia</t>
  </si>
  <si>
    <t>RT @burgessdave: One of my favorite quotes from #SocialLEADia by this morning's host, @JCasaTodd #LeadLAP #tlap https://t.co/uuQqlfMvjp</t>
  </si>
  <si>
    <t>RT @JCasaTodd: A2: Kids use social media at younger &amp;amp; younger ages, but law says kids need to be 13+ to use accounts.  A class social media…</t>
  </si>
  <si>
    <t>RT @burgessdave: Students are living in a world influenced by social media and social media messages. We can ignore...or we can inform. Let…</t>
  </si>
  <si>
    <t>RT @JCasaTodd: A1. Create a culture of kind: It’s the only way to address any type of bullying. I wrote about this idea here. https://t.co/…</t>
  </si>
  <si>
    <t>Good morning #LeadLAP I’m Eli, Lead Learner/Principal in Abq., NM. Favorite SM tools are Twitter and Instagram #SocialLEADia https://t.co/rbUmHWlMMF</t>
  </si>
  <si>
    <t>A2 Some barriers can include confidentiality, fake news, and perceptions being people’s realities so sometimes interactions can be misperceived #LeadLAP #SocialLEADia</t>
  </si>
  <si>
    <t>@JCasaTodd A2b Strategies: Build relationships so that the misperceptions can happen less often &amp;amp; be resolved more easily, be intentional about posting. #TrendThePositive anyway and drown out the noise. Emojis, angles &amp;amp; being aware for confidentiality. #LeadLAP #SocialLEADia</t>
  </si>
  <si>
    <t>RT @JCasaTodd: Q3. What are some strategies you use to help kids think critically before they post or share something online? #LeadLAP #soc…</t>
  </si>
  <si>
    <t>RT @burgessdave: A3: Love this page in #PassionForKindness plus many of the ideas surrounding this in #socialleadia #leadlap @tamaraletter…</t>
  </si>
  <si>
    <t>A2: Teaching students to use social media appropriately can be a challenge. Modeling through #socialleadia helps. Also, starting with a controlled environment like @edmodo and @ProdigyGame help.
@JCasaTodd #LeadLAP</t>
  </si>
  <si>
    <t>RT @MelSideB: @JCasaTodd Q3: This is simple, easy to remember, and goes along with our Stop and Think program. #leadlap #SocialLEADia https…</t>
  </si>
  <si>
    <t>Happy Saturday Morning! Kim from South Dakota. I am an elementary principal. I love Twitter and Voxer. #leadlap #socialLEADia</t>
  </si>
  <si>
    <t>A1: Opening up new venues and arenas for kids. Introducing them to people and concepts they haven't seen before. #leadlap #socialLEADia</t>
  </si>
  <si>
    <t>A2: Ensuring that respectful postive  messages are going out via social media. I think modeling and keeping a close watch could help with this concept. #leadlap #socialleadia</t>
  </si>
  <si>
    <t>A3: Peer editing with two classmates could help filter future posts. #leadlap #socialleadia</t>
  </si>
  <si>
    <t>A3: I have a teacher who uses the grandma rule - would you share this with your grandma?#leadlap #socialLEADia</t>
  </si>
  <si>
    <t>A4: Modeling, talking through the process. Discussing how each post could be interpreted by students or families. #leadlap #socialLEADia</t>
  </si>
  <si>
    <t>RT @JCasaTodd: A1. I continue to look for opportunities to connect my students to each other and the world to promote empathy, show them di…</t>
  </si>
  <si>
    <t>RT @JCasaTodd: Good morning! Please introduce yourself. What is your name, location, and role &amp;amp; your favourite social media tool? #leadlap…</t>
  </si>
  <si>
    <t>RT @JCasaTodd: A3: I make sure I help kids CREATE and CRITIQUE media texts including social media. #LeadLAP #socialLEADia https://t.co/VotK…</t>
  </si>
  <si>
    <t>RT @drnonnemaker: A3. Lots have already said it, but:
THINK before you speak...
Is it True?
Is it Helpful?
Is it Inspiring?
Is it Necessary…</t>
  </si>
  <si>
    <t>A1: For me personally social media has allowed me to connect with people that inspire me. Graphic designers, musicians, educators. Being able to reach out get a response and create dialogue has been amazing! #leadlap #socialleadia</t>
  </si>
  <si>
    <t>A2: Some barriers are competing with everything else students will see on social media. We must teach them how to filter and sort through it all to find the engaging content that will expand and benefit their learning.  #LeadLAP #socialleadia</t>
  </si>
  <si>
    <t>A3: I teach high school students digital literacy. When we discuss digital footprints I try &amp;amp; show real world examples of how social media can negatively affect their lives. Plenty of examples online which students can relate to. #leadlap #socialleadia</t>
  </si>
  <si>
    <t>A5: Model what it means to connect globally with others. Use social media in the classroom to connect with individuals who can help inspire your students. #LeadLAP #socialleadia</t>
  </si>
  <si>
    <t>RT @burgessdave: #socialLEADia is my go-to recommendation for helping educators move beyond the standard digital citizenship lessons &amp;amp; mind…</t>
  </si>
  <si>
    <t>RT @JCasaTodd: Have you seen this MAGICAL spreadsheet from @alicekeeler https://t.co/b07kUCZ4OI #leadlap #socialleadia https://t.co/pT2lWYE…</t>
  </si>
  <si>
    <t>One of the reasons we teach HS req'd course Personal Branding &amp;amp; Digital Communication at @NBPSEagles with @TanyaAvrith #leadlap #SocialLeadia https://t.co/shQulg6u7u</t>
  </si>
  <si>
    <t>RT @drmcgettigan: One of the reasons we teach HS req'd course Personal Branding &amp;amp; Digital Communication at @NBPSEagles with @TanyaAvrith #l…</t>
  </si>
  <si>
    <t>A1. Building an online community that bridges classroom learning into our students' homes. #LeadLAP #socialLEADia</t>
  </si>
  <si>
    <t>A2. Challenges of appropriately teaching digital citizenship. #LeadLAP #socialLEADia</t>
  </si>
  <si>
    <t>A3. Lots have already said it, but:
THINK before you speak...
Is it True?
Is it Helpful?
Is it Inspiring?
Is it Necessary?
And most important...Is it Kind?
#LeadLAP #socialLEADia</t>
  </si>
  <si>
    <t>A4. A positive presence on social media - celebrating culture and student learning! #LeadLAP #socialLEADia</t>
  </si>
  <si>
    <t>A4) The leader has to be digitally present; the leaders models that a digital presence allows connections, communication, school-wide celebration, and opportunities for individual praise. #leadLAP #SocialLEADia https://t.co/2yDBkr82nj</t>
  </si>
  <si>
    <t>The Momo hysteria/hoax is a perfect example of why educators need to talk #medialiteracy &amp;amp; have meaningful discussions about social media w/ students &amp;amp; communities. Don't ignore...inform. Proud to publish #MasterTheMedia by @julnilsmith &amp;amp; #SocialLEADia by @JCasaTodd #tlap #MOMO https://t.co/InYzHzVkGp</t>
  </si>
  <si>
    <t>@JCasaTodd a4 Share all the things... things that worked, ones that didn't. Give sparks, ideas to get people going. Comment, like, share the good work that students &amp;amp; teachers are doing. #LeadLAP #SocialLEADia</t>
  </si>
  <si>
    <t>Hi! Melissa from CA here. I am an elementary principal. I live Twitter for inspiration and support. My #PLN  is amazing. #leadlap #socialLEADia https://t.co/ARXuSSX4Mg</t>
  </si>
  <si>
    <t>Q2: Safety and privacy are huge concerns at my school. We have a strict no public pictures policy, unless it is put out by our district. We find private ways to share. S’more, a private FB group, etc... #leadlap #SocialLEADia https://t.co/bPSfdweGvO</t>
  </si>
  <si>
    <t>@JCasaTodd Q3: This is simple, easy to remember, and goes along with our Stop and Think program. #leadlap #SocialLEADia https://t.co/KJsbGACQ1d</t>
  </si>
  <si>
    <t>Thank you for a great chat! Adding another book to my list to read! #leadlap #SocialLEADia https://t.co/HccoA4sfG8</t>
  </si>
  <si>
    <t>RT @MelSideB: Q2: Safety and privacy are huge concerns at my school. We have a strict no public pictures policy, unless it is put out by ou…</t>
  </si>
  <si>
    <t>RT @JCasaTodd: Q4. What can a school leader do to model Digital Leadership for teachers and students? #LeadLAP #socialLEADia https://t.co/H…</t>
  </si>
  <si>
    <t>RT @JCasaTodd: A3: I asked this question on Twitter the other day and got lots of great suggestions. Check them out here: https://t.co/MKxm…</t>
  </si>
  <si>
    <t>Great convo this morning @JCasaTodd ! Great book and ideas for using social media in EDU. Have a fab weekend, #LeadLAP crew! #socialLEADia https://t.co/rwmcsTyqv5</t>
  </si>
  <si>
    <t>RT @burgessdave: Thanks to @JCasaTodd for hosting #LeadLAP this morning!! Such a critical topic. Always appreciate your courage and leaders…</t>
  </si>
  <si>
    <t>RT @JCasaTodd: Q1. We so often talk about the negative aspects of tech and social media. What are some of the ways you have seen technology…</t>
  </si>
  <si>
    <t>RT @JCasaTodd: A1. I look for opportunities via social media for my students to make a difference in the lives of others and to remind them…</t>
  </si>
  <si>
    <t>RT @JCasaTodd: A4 Encourage teachers and students to participate in @ONEDSschat to explore issues &amp;amp; topics created by students for students…</t>
  </si>
  <si>
    <t>#leadlap To help analyze Ss online learning processes #LearningAnalytics can be used to lead conversations with Ss. What search terms are students using? On which website are Ss spending the most time? Learnics can help with our free tool, #ThinkingApp! #socialLeadia #tlap https://t.co/YVMfFrjgZC</t>
  </si>
  <si>
    <t>RT @learnics1: #leadlap To help analyze Ss online learning processes #LearningAnalytics can be used to lead conversations with Ss. What sea…</t>
  </si>
  <si>
    <t>RT @TaraMartinEDU: Thanks, @JCasaTodd !!! You rocked #leadlap with a topic I absolutely adore!
Friends, if you haven't read #SocialLeadia,…</t>
  </si>
  <si>
    <t>@BethHouf @JCasaTodd @burgess_shelley @dbc_inc @SaneeBell @JessicaCabeen @teacher2teacher @momsasprincipal @JayBilly2 @smgaillard @RACzyz @nbartley6 #LeadLAP will be awesome tomorrow with @JCasaTodd Loved her book #SocialLEADia and can’t help but ❤️a fellow Canadian!  Don’t miss it!!</t>
  </si>
  <si>
    <t>RT @JCasaTodd: Q2.What are some barriers to using social media with students and strategies to overcome these? #LeadLAP #socialLEADia https…</t>
  </si>
  <si>
    <t>RT @iluveducating: I LOVED #SocialLEADia - in fact, it was my FREE book selection in the #DBCchallenge I won last summer. If you've not rea…</t>
  </si>
  <si>
    <t>All I could say is “ditto” when reading this blog by Alicia Ray ⁦(⁦@iluveducating⁩) about 1 of the most impactful recent educational books on me: #SocialLEADia by ⁦@JCasaTodd.⁩ 
#DBC50Summer 29/50: Social LEADia – Educational Hindsight https://t.co/6AABmcP3Xg</t>
  </si>
  <si>
    <t>@misterdebuono @JCasaTodd Thanks so much for reading my blog &amp;amp; sharing.
#SocialLEADia is an incredible book! @JCasaTodd makes it impossible to deny the importance of showing learners how to not only responsibly use social media, but to LEAD through social media. LOVE it! #DBC50Summer #DBCBookBlogs</t>
  </si>
  <si>
    <t>RT @misterdebuono: All I could say is “ditto” when reading this blog by Alicia Ray ⁦(⁦@iluveducating⁩) about 1 of the most impactful recent…</t>
  </si>
  <si>
    <t>RT @iluveducating: A4: BE IN THE SPACE! (oops, was that in all caps... did that indicate shouting... that was completely intentional) - lea…</t>
  </si>
  <si>
    <t>A1: I see social media used in positive ways all the time. To start prayer chains, spread positive messages, raise money for needs of others, etc, etc. #LeadLAP #SocialLEADia</t>
  </si>
  <si>
    <t>A2: A barrier in middle school is age requirement. Some are 13 &amp;amp; some are not. Overcome by using class account with S initials. #LeadLAP #SocialLEADia</t>
  </si>
  <si>
    <t>A3: I share examples and non-examples. Ss are quick to point out which are bad ideas, then we discuss it. We also talk about how to properly handle conflict online as they experience a LOT of that. #LeadLAP #SocialLEADia</t>
  </si>
  <si>
    <t>A4: BE IN THE SPACE! (oops, was that in all caps... did that indicate shouting... that was completely intentional) - leaders need to be in this space with Ts and Ss interacting just like they need to be in the space physically. Be where the action is. #LeadLAP #SocialLEADia</t>
  </si>
  <si>
    <t>I LOVED #SocialLEADia - in fact, it was my FREE book selection in the #DBCchallenge I won last summer. If you've not read it, check out my #DBC50Summer #DBCBookBlogs post at https://t.co/RxxFLf7GKO and click the links to purchase it ASAP! #LeadLAP</t>
  </si>
  <si>
    <t>@JCasaTodd A1.  Social Media is reducing social barriers. It connects people on the strength of human values, not identities.  #LeadLAP #socialLEADia #ShapingAFairerWorld @SDGsForChildren</t>
  </si>
  <si>
    <t>RT @alicekeeler: A3: how often do we even talk about social media in our classes. HUGE MISTAKE if we aren't regularly. Had a convo with 7th…</t>
  </si>
  <si>
    <t>RT @alicekeeler: We can't bury our heads in the sand and pretend that kids won't be on social media. Pretty much ALL of them are or will be…</t>
  </si>
  <si>
    <t>A4: As the principal, I try to model Digital Leadership by showing my faculty and students the benefits of PLNs and encouraging them to connect with other learner's around the world.  
@JCasaTodd #LeadLAP #tlap
#socialLEADia #leadupchat</t>
  </si>
  <si>
    <t>@JCasaTodd @MrRileyDueck @Mr_J_Mayer @Rick_Bath @notmanyofyou Boom! Love it when my fave edu-peeps connect. _xD83D__xDD25__xD83D__xDC4A__xD83C__xDFFC_ Thanks for the listen and the mentions, @JCasaTodd. We’ll be looking at #SocialLEADia as we revisit some of our MS edtech policies this year.</t>
  </si>
  <si>
    <t>@MrRileyDueck @MisterCavey @Mr_J_Mayer @Rick_Bath @notmanyofyou Aw, Thanks. _xD83D__xDE0A_  Just listened-Great episode and Tim is On Fire ;0  Much of what Tim shared is foundational to my own message in #socialLEADia and appreciate the shout out. I also really appreciated the faith-approach to the digital citizenship conversation.</t>
  </si>
  <si>
    <t>So many layers of wonderful here. Love @WonderAnanya 's sharing of her brother @Ayushchopra24 's book on #OurGlobalClassroom #socialLEADia https://t.co/e38Rn1A8Ca</t>
  </si>
  <si>
    <t>Check out this #MediaLiteracy Vocabulary activity for "Fake News" via @jenniferlagarde &amp;amp; @dhudgins #socialLEADia #ycdsbtls https://t.co/f6OcScbwvP</t>
  </si>
  <si>
    <t>It was an honor for @GMcKinney2 and I to sit on the other side of the microphone and talk about podcasting in the classroom with @JCasaTodd! Check out episode 10 of the #SocialLEADia Podcast! https://t.co/IuAgVOP61r</t>
  </si>
  <si>
    <t>RT @MrRondot: It was an honor for @GMcKinney2 and I to sit on the other side of the microphone and talk about podcasting in the classroom w…</t>
  </si>
  <si>
    <t>Loved chatting with @mrrondot and @GMcKinney2 about their podcasting with their students. Check out the latest episode of the #socialLEADia podcast: https://t.co/vwINBqgSC5 and have a listen to their 4th Grade Innovators and Fifth-Grade Futurists https://t.co/OfIbKwOGuX</t>
  </si>
  <si>
    <t>RT @JCasaTodd: @JeffNelsonTLI @burgessdave @tamaraletter @burgess_shelley @dbc_inc @TaraMartinEDU @BethHouf Agree! In #socialLEADia I use a…</t>
  </si>
  <si>
    <t>A3: Love this page in #PassionForKindness plus many of the ideas surrounding this in #socialleadia #leadlap @tamaraletter @JCasaTodd #tlap https://t.co/nnXc2kK0xk</t>
  </si>
  <si>
    <t>@JeffNelsonTLI @burgessdave @tamaraletter @burgess_shelley @dbc_inc @TaraMartinEDU @BethHouf Agree! In #socialLEADia I use a poster kids can co-construct with me. https://t.co/IqIZRo7lIF #leadlap</t>
  </si>
  <si>
    <t>A1:  We talk more about the positive aspects of social media!  At our middle school, for kids have access to the school's twitter/instagram &amp;amp; share good news from school! #LeadLAP #SocialLeadia https://t.co/LxQaSKc4b3</t>
  </si>
  <si>
    <t>A4 Encourage teachers and students to participate in @ONEDSschat to explore issues &amp;amp; topics created by students for students! It’s a perfect way to show kids how to use social media differently: to connect and learn with others This month’s topic is Gaming #LeadLAP #socialLEADia https://t.co/pRJls3luEZ</t>
  </si>
  <si>
    <t>A3: how often do we even talk about social media in our classes. HUGE MISTAKE if we aren't regularly. Had a convo with 7th grade parent whose heart broken to see her kid had social media and what she was posting. 
 #LeadLAP #socialLEADia https://t.co/UpwSGqGyLf</t>
  </si>
  <si>
    <t>We can't bury our heads in the sand and pretend that kids won't be on social media. Pretty much ALL of them are or will be. How are we preparing them if we don't at a minimum talk about it in class? #socialLeadia #leadlap</t>
  </si>
  <si>
    <t>Have you seen this MAGICAL spreadsheet from @alicekeeler https://t.co/b07kUCZ4OI #leadlap #socialleadia https://t.co/pT2lWYEWhz</t>
  </si>
  <si>
    <t>@tsschmidty So how can you be proactive? I am working with student groups and parents on ways to change the culture around social media BEFORE they happen. #leadlap #socialLEADia</t>
  </si>
  <si>
    <t>@EffectualEdu @burgessdave @dbc_inc @TaraMartinEDU @burgess_shelley @BethHouf @tishrich @AnnickRauch @jeffreykubiak @mospillman @nbartley6 @TechChef4u Thanks, Cory. I hope you enjoy #socialLEADia :)</t>
  </si>
  <si>
    <t>@JCasaTodd A1 I’ve seen social media connect people who feel “alone” in their roles. Recently voxer has been a great place for conversations that may not be as powerful through just a #. #leadLAP #MLmagical #socialleadia</t>
  </si>
  <si>
    <t>@JCasaTodd A2 Meanness is the biggest barrier I see with kids using social media. The barriers can give us a chance to teach them about this. We can also model the positive ways to use it. #socialleadia #leadlap</t>
  </si>
  <si>
    <t>@JCasaTodd A3 In the past I talked to middle school boys about how this would look in a few years when they were applying for a job or scholarships, etc. Will that pic or message hurt your chances? #SocialLEADia #leadLAP</t>
  </si>
  <si>
    <t>@JCasaTodd A4 I think it’s all about looking for the things you want to share. You usually find what you’re looking for, right? Tell your story or someone else will. _xD83D__xDE2C_ #SocialLEADia #leadlap</t>
  </si>
  <si>
    <t>RT @mospillman: @JCasaTodd A4 I think it’s all about looking for the things you want to share. You usually find what you’re looking for, ri…</t>
  </si>
  <si>
    <t>Love you @JCasaTodd - Thank you for leading the #socialLeadia way today. Gotta bolt yo! #Leadlap @burgessdave @burgess_shelley</t>
  </si>
  <si>
    <t>I’ll be catching up on all I missed this morning on #leadlap! @JCasaTodd, you are such an inspiration! 
If you don’t have #SOCIALleadia you definitely want to add this to your collection! It’s a must read!</t>
  </si>
  <si>
    <t>Look who’s hosting #leadlap tomorrow! Can’t wait @JCasaTodd #leadlap #socialleadia #tlap @burgess_shelley https://t.co/OlhY1sq6ev</t>
  </si>
  <si>
    <t>Starting now... Join us! #leadupchat #caedchat #principalsinaction #socialleadia https://t.co/txXE4dELvN</t>
  </si>
  <si>
    <t>Thanks, @JCasaTodd !!! You rocked #leadlap with a topic I absolutely adore!
Friends, if you haven't read #SocialLeadia, click the link below &amp;amp; scroll down to the large image &amp;amp; click "FREE PREVIEW"...check it out for FREE!
Spoiler=It's AWESOMENESS!!!!
_xD83D__xDC49__xD83C__xDFFC_https://t.co/SO7op9se1O https://t.co/LyGUGKgAmd</t>
  </si>
  <si>
    <t>2 minutes until #LeadLAP with #SocialLEADia author, @JCasaTodd!!!!! 9:30am CST #tlap #leadupchat #EduGladiators #satchat https://t.co/IJjVM33aRY</t>
  </si>
  <si>
    <t>One of my favorite quotes from #SocialLEADia by this morning's host, @JCasaTodd #LeadLAP #tlap https://t.co/uuQqlfMvjp</t>
  </si>
  <si>
    <t>Students are living in a world influenced by social media and social media messages. We can ignore...or we can inform. Let's not abdicate our responsibility to teach about something so vital in today's world. #LeadLAP #socialLEADia #tlap https://t.co/iGTfnMptaH</t>
  </si>
  <si>
    <t>#socialLEADia is my go-to recommendation for helping educators move beyond the standard digital citizenship lessons &amp;amp; mindset into digital LEADERSHIP. Let's not just tell students what they CAN"T do...but also how they can change the world. https://t.co/qZBrjD70kd #LeadLAP #tlap https://t.co/7jDtdLFoKn</t>
  </si>
  <si>
    <t>Thanks to @JCasaTodd for hosting #LeadLAP this morning!! Such a critical topic. Always appreciate your courage and leadership in this area. #tlap #socialLEADia Get a free preview here of her amazing book here: https://t.co/qZBrjD70kd https://t.co/PGdtgfqaeS</t>
  </si>
  <si>
    <t>@mrsbcarroll @isabeljmorales Have you seen my Twitter list of inspiring kids? I like to introduce kids to student role models: https://t.co/DiKvqX99YS A few of these kids are featured in #socialLEADia :)</t>
  </si>
  <si>
    <t>Thanks for sharing about #socialLEADia on #DigitalLearningDay Sarah. It's a perfect fit because it's filled with tips and examples that will help you and your students to use tech and social media differently. :) https://t.co/Ft2cxxOHrl</t>
  </si>
  <si>
    <t>Hi #leadlap, Jennifer a TL from Ontario Canada and author of #SocialLEADia Excited to be here https://t.co/iG2iCXRBkf</t>
  </si>
  <si>
    <t>A1. I continue to look for opportunities to connect my students to each other and the world to promote empathy, show them diverse perspectives, and show them how they can use the powerful tools in their pockets for learning #leadlap #socialLEADia https://t.co/Mh4yfg6g4i</t>
  </si>
  <si>
    <t>Bahahaha! _xD83D__xDE0D_ Wondering: Ask the student why you can't balance your love of Nemo WITH your passion for being a Librarian? What would that look like? My question to students is always, "How can we be ourselves online, while still curating a positive online presence." #socialLEADia https://t.co/1BVu8D68pX</t>
  </si>
  <si>
    <t>I'm up and excited! See you at 10:30 EST #leadlap #socialLEADia friends! https://t.co/bv8QDH65SV</t>
  </si>
  <si>
    <t>Good morning! Please introduce yourself. What is your name, location, and role &amp;amp; your favourite social media tool? #leadlap #socialLEADia https://t.co/5oKPNqcgyS</t>
  </si>
  <si>
    <t>Q1. We so often talk about the negative aspects of tech and social media. What are some of the ways you have seen technology and social media used to make a positive difference in the lives of others? #LeadLAP #socialLEADia https://t.co/uRFUNsWzSQ</t>
  </si>
  <si>
    <t>A1. I look for opportunities via social media for my students to make a difference in the lives of others and to remind them that there are people behind the screen. #leadlap #socialLEADia https://t.co/KAOk5KU9xb</t>
  </si>
  <si>
    <t>A1. Create a culture of kind: It’s the only way to address any type of bullying. I wrote about this idea here. https://t.co/HaWYrEWRrz #leadlap #socialLEADia</t>
  </si>
  <si>
    <t>Q2.What are some barriers to using social media with students and strategies to overcome these? #LeadLAP #socialLEADia https://t.co/ilDs1qeQ9B</t>
  </si>
  <si>
    <t>A2: Fear. But we must get over that TOGETHER. What courageous conversations can we have with parents, teachers, students, community about the skills our students will need when they graduate?  #LeadLAP #SocialLEADia</t>
  </si>
  <si>
    <t>A2: Kids use social media at younger &amp;amp; younger ages, but law says kids need to be 13+ to use accounts.  A class social media account run by the teacher will help kids under 13 learn important digital literacy and citizenship skills while following the law. #LeadLAP #SocialLEADia https://t.co/kMC61J3Ar8</t>
  </si>
  <si>
    <t>Q3. What are some strategies you use to help kids think critically before they post or share something online? #LeadLAP #socialLEADia https://t.co/7y0A5IBPSu</t>
  </si>
  <si>
    <t>A3: I asked this question on Twitter the other day and got lots of great suggestions. Check them out here: https://t.co/MKxmfJAdCN
#LeadLAP #socialLEADia</t>
  </si>
  <si>
    <t>A3: I make sure I help kids CREATE and CRITIQUE media texts including social media. #LeadLAP #socialLEADia https://t.co/VotKpR9dXI</t>
  </si>
  <si>
    <t>A4 Show students and teachers that social media isn’t just about entertainment. Invite Ss to solve a problem or share a book they are reading. Connect with experts, other classes. Check out this list: https://t.co/uQR2i5rfSf #LeadLAP #socialLEADia</t>
  </si>
  <si>
    <t>Q4. What can a school leader do to model Digital Leadership for teachers and students? #LeadLAP #socialLEADia https://t.co/HzHTVyJD5Q</t>
  </si>
  <si>
    <t>A4: Teachers may not feel equipped to help students because they don't know alot about platforms &amp;amp; tools. Support for their learning is important--Give teachers time and space to learn. #LeadLAP #socialLEADia</t>
  </si>
  <si>
    <t>https://reflectionsonedtech.wordpress.com/2019/03/03/all-of-our-voices-matter/</t>
  </si>
  <si>
    <t>https://barbarabray.net/podcasts/</t>
  </si>
  <si>
    <t>https://jcasatodd.com/attention-distraction-and-digital-learning-day/</t>
  </si>
  <si>
    <t>https://www.insightadvance.com/blog/educators-make-new-years-resolutions?utm_campaign=Blog&amp;utm_content=86423211&amp;utm_medium=social&amp;utm_source=twitter&amp;hss_channel=tw-4896617415</t>
  </si>
  <si>
    <t>http://tweetedtimes.com/KatieAnn_76</t>
  </si>
  <si>
    <t>https://twitter.com/BethHouf/status/1104215590905040896</t>
  </si>
  <si>
    <t>http://tweetedtimes.com/Dr_MPrince</t>
  </si>
  <si>
    <t>https://alicekeeler.com/2015/08/12/class-twitter-account-how-your-students-can-tweet/</t>
  </si>
  <si>
    <t>https://twitter.com/jcasatodd/status/1104407997999022081</t>
  </si>
  <si>
    <t>https://twitter.com/jcasatodd/status/1104409508095451137</t>
  </si>
  <si>
    <t>https://twitter.com/jcasatodd/status/1104403972427784192</t>
  </si>
  <si>
    <t>https://twitter.com/jcasatodd/status/1104406236395532288</t>
  </si>
  <si>
    <t>https://twitter.com/burgess_shelley/status/1104411017948233728</t>
  </si>
  <si>
    <t>https://aliciaray.com/2018/08/10/dbc50summer-29-50-social-leadia/</t>
  </si>
  <si>
    <t>http://aliciaray.com/2018/08/10/dbc50summer-29-50-social-leadia/</t>
  </si>
  <si>
    <t>https://twitter.com/m_drez/status/1101901682596855809</t>
  </si>
  <si>
    <t>https://twitter.com/NikkiDRobertson/status/1101858956299984896</t>
  </si>
  <si>
    <t>https://twitter.com/jcasatodd/status/1103287177906143235</t>
  </si>
  <si>
    <t>https://anchor.fm/socialleadia/episodes/Episode-10-Student-Podcasting-e3csg3</t>
  </si>
  <si>
    <t>https://docs.google.com/drawings/d/1YWzFtYXzANLKOHIL9au-gLLPd0Nplx533AR4WvZcHQ8/edit</t>
  </si>
  <si>
    <t>https://alicekeeler.com/2015/08/12/class-twitter-account-how-your-students-can-tweet/ https://twitter.com/abney45/status/1104409040178810880</t>
  </si>
  <si>
    <t>https://twitter.com/burgessdave/status/1104403664502849536</t>
  </si>
  <si>
    <t>https://www.daveburgessconsulting.com/books/social-leadia/</t>
  </si>
  <si>
    <t>https://twitter.com/JCasaTodd/lists/kids-who-inspire/members</t>
  </si>
  <si>
    <t>https://twitter.com/SarahHTANZ/status/1100994777334583296</t>
  </si>
  <si>
    <t>https://twitter.com/JayBilly2/status/1101868766290305024</t>
  </si>
  <si>
    <t>https://twitter.com/sillynemobait1/status/1101869800010133505</t>
  </si>
  <si>
    <t>https://jcasatodd.com/?p=2260</t>
  </si>
  <si>
    <t>https://twitter.com/JCasaTodd/status/1099679727600762880</t>
  </si>
  <si>
    <t>https://twitter.com/JCasaTodd/lists/social-leadia-learn/members</t>
  </si>
  <si>
    <t>wordpress.com</t>
  </si>
  <si>
    <t>barbarabray.net</t>
  </si>
  <si>
    <t>jcasatodd.com</t>
  </si>
  <si>
    <t>insightadvance.com</t>
  </si>
  <si>
    <t>tweetedtimes.com</t>
  </si>
  <si>
    <t>twitter.com</t>
  </si>
  <si>
    <t>alicekeeler.com</t>
  </si>
  <si>
    <t>aliciaray.com</t>
  </si>
  <si>
    <t>anchor.fm</t>
  </si>
  <si>
    <t>google.com</t>
  </si>
  <si>
    <t>alicekeeler.com twitter.com</t>
  </si>
  <si>
    <t>daveburgessconsulting.com</t>
  </si>
  <si>
    <t>socialleadia awardwinningculture studentchoice edtech innovatorsmindset empowerment futuredriven leapeffect tlap leadlap</t>
  </si>
  <si>
    <t>socialleadia</t>
  </si>
  <si>
    <t>lifelonglearning socialleadia</t>
  </si>
  <si>
    <t>leadlap socialleadia</t>
  </si>
  <si>
    <t>medialiteracy socialleadia ycdsbtls</t>
  </si>
  <si>
    <t>socialleadia saysomething digcit vted cvsdvt edchat</t>
  </si>
  <si>
    <t>medialiteracy</t>
  </si>
  <si>
    <t>ourglobalclassroom</t>
  </si>
  <si>
    <t>vted socialleadia townmeetingday</t>
  </si>
  <si>
    <t>realedu tlap culturize mlmagical socialleadia rethink_learning future4edu quotes4edu</t>
  </si>
  <si>
    <t>socialleadia education</t>
  </si>
  <si>
    <t>digcitlsc socialleadia</t>
  </si>
  <si>
    <t>digcitlsc</t>
  </si>
  <si>
    <t>iaedchat engagechat socialleadia</t>
  </si>
  <si>
    <t>tech news socialleadia</t>
  </si>
  <si>
    <t>leadlap leadlap socialleadia tlap</t>
  </si>
  <si>
    <t>leadlap socialleadia tlap leadupchat edugladiators satchat</t>
  </si>
  <si>
    <t>socialleadia leadlap tlap</t>
  </si>
  <si>
    <t>trendthepositive leadlap socialleadia</t>
  </si>
  <si>
    <t>leadlap</t>
  </si>
  <si>
    <t>passionforkindness socialleadia leadlap</t>
  </si>
  <si>
    <t>socialleadia leadlap</t>
  </si>
  <si>
    <t>medialiteracy masterthemedia socialleadia tlap momo</t>
  </si>
  <si>
    <t>pln leadlap socialleadia</t>
  </si>
  <si>
    <t>leadlap learninganalytics thinkingapp socialleadia tlap</t>
  </si>
  <si>
    <t>leadlap learninganalytics</t>
  </si>
  <si>
    <t>socialleadia dbcchallenge</t>
  </si>
  <si>
    <t>socialleadia dbc50summer</t>
  </si>
  <si>
    <t>socialleadia dbc50summer dbcbookblogs</t>
  </si>
  <si>
    <t>socialleadia dbcchallenge dbc50summer dbcbookblogs leadlap</t>
  </si>
  <si>
    <t>leadlap socialleadia shapingafairerworld</t>
  </si>
  <si>
    <t>leadlap tlap socialleadia leadupchat</t>
  </si>
  <si>
    <t>ourglobalclassroom socialleadia</t>
  </si>
  <si>
    <t>passionforkindness socialleadia leadlap tlap</t>
  </si>
  <si>
    <t>leadlap mlmagical socialleadia</t>
  </si>
  <si>
    <t>leadupchat caedchat principalsinaction socialleadia</t>
  </si>
  <si>
    <t>leadlap socialleadia tlap</t>
  </si>
  <si>
    <t>leadlap tlap socialleadia</t>
  </si>
  <si>
    <t>socialleadia digitallearningday</t>
  </si>
  <si>
    <t>https://pbs.twimg.com/media/D0kqn62VYAARZzy.jpg</t>
  </si>
  <si>
    <t>https://pbs.twimg.com/media/D0sriLNX0AABL3a.jpg</t>
  </si>
  <si>
    <t>https://pbs.twimg.com/media/D0qe_SSWkAAb2UT.png</t>
  </si>
  <si>
    <t>https://pbs.twimg.com/media/D0xshC1WkAA8UHV.jpg</t>
  </si>
  <si>
    <t>https://pbs.twimg.com/media/D1L2OMKXQAErGxA.jpg</t>
  </si>
  <si>
    <t>https://pbs.twimg.com/media/D1OjYDkU8AALa5e.jpg</t>
  </si>
  <si>
    <t>https://pbs.twimg.com/media/D1Oig8lVsAIez3-.jpg</t>
  </si>
  <si>
    <t>https://pbs.twimg.com/media/D02H_hIU0AAU4no.jpg</t>
  </si>
  <si>
    <t>https://pbs.twimg.com/media/D1Om8xAUcAAtW8J.jpg</t>
  </si>
  <si>
    <t>https://pbs.twimg.com/tweet_video_thumb/D1OpXeIX4AAi89R.jpg</t>
  </si>
  <si>
    <t>https://pbs.twimg.com/media/D1Op5RmX4AE1wBa.png</t>
  </si>
  <si>
    <t>https://pbs.twimg.com/media/D0-powyWwAA-pD8.png</t>
  </si>
  <si>
    <t>https://pbs.twimg.com/media/D1OmNP5VAAIRoOw.jpg</t>
  </si>
  <si>
    <t>https://pbs.twimg.com/tweet_video_thumb/D1OjQRSU8AUtMNJ.jpg</t>
  </si>
  <si>
    <t>https://pbs.twimg.com/media/D1OhMAqWsAEF8KQ.jpg</t>
  </si>
  <si>
    <t>https://pbs.twimg.com/media/D1OcskzXcAUvZUY.jpg</t>
  </si>
  <si>
    <t>https://pbs.twimg.com/media/D1OobT9W0AcEBDM.jpg</t>
  </si>
  <si>
    <t>https://pbs.twimg.com/media/D1OhRGyU4AAweCa.jpg</t>
  </si>
  <si>
    <t>https://pbs.twimg.com/media/D1OkFHqUcAE1063.jpg</t>
  </si>
  <si>
    <t>https://pbs.twimg.com/media/D1OnGvYU0AAxXKp.jpg</t>
  </si>
  <si>
    <t>https://pbs.twimg.com/media/D1OoiVOVsAA4daa.jpg</t>
  </si>
  <si>
    <t>https://pbs.twimg.com/media/D1Oa8TlWoAQUouT.jpg</t>
  </si>
  <si>
    <t>https://pbs.twimg.com/media/D1ObQKIXcAAw_aa.jpg</t>
  </si>
  <si>
    <t>https://pbs.twimg.com/media/D1OgXUQWoAEOjdX.jpg</t>
  </si>
  <si>
    <t>https://pbs.twimg.com/media/D1ObdpHX4AAxgvx.jpg</t>
  </si>
  <si>
    <t>https://pbs.twimg.com/media/D1OerdtXcAESGLD.jpg</t>
  </si>
  <si>
    <t>https://pbs.twimg.com/media/D1Of82RW0AA_HDs.jpg</t>
  </si>
  <si>
    <t>https://pbs.twimg.com/media/D1Ob5M5WkAAeMlX.jpg</t>
  </si>
  <si>
    <t>http://pbs.twimg.com/profile_images/1100980648129581057/RoJ9RFqC_normal.png</t>
  </si>
  <si>
    <t>http://pbs.twimg.com/profile_images/1054185565321658368/ExgNOhkT_normal.jpg</t>
  </si>
  <si>
    <t>http://pbs.twimg.com/profile_images/1081251102022983680/C4TM4AL0_normal.jpg</t>
  </si>
  <si>
    <t>http://pbs.twimg.com/profile_images/1092807740307705858/HTeUTy8-_normal.jpg</t>
  </si>
  <si>
    <t>http://pbs.twimg.com/profile_images/750327253679104000/WZiemakZ_normal.jpg</t>
  </si>
  <si>
    <t>http://pbs.twimg.com/profile_images/980773399290044418/eQq4-wMR_normal.jpg</t>
  </si>
  <si>
    <t>http://pbs.twimg.com/profile_images/1099725209081245696/52fQVpUy_normal.png</t>
  </si>
  <si>
    <t>http://pbs.twimg.com/profile_images/622397198039412736/DF4GknMg_normal.jpg</t>
  </si>
  <si>
    <t>http://pbs.twimg.com/profile_images/792708328233336832/eoXooqAX_normal.jpg</t>
  </si>
  <si>
    <t>http://pbs.twimg.com/profile_images/597156578039623680/nspeXeUb_normal.jpg</t>
  </si>
  <si>
    <t>http://pbs.twimg.com/profile_images/1063990581209247744/chq_bGSN_normal.jpg</t>
  </si>
  <si>
    <t>http://pbs.twimg.com/profile_images/186615608/dl_normal.jpg</t>
  </si>
  <si>
    <t>http://pbs.twimg.com/profile_images/1102734965123571713/H0rshm2Y_normal.png</t>
  </si>
  <si>
    <t>http://pbs.twimg.com/profile_images/1007073185416740866/4H1EcgSx_normal.jpg</t>
  </si>
  <si>
    <t>http://pbs.twimg.com/profile_images/1020425821897441281/OQPn_TVj_normal.jpg</t>
  </si>
  <si>
    <t>http://pbs.twimg.com/profile_images/894324163699200002/WHZuu5LM_normal.jpg</t>
  </si>
  <si>
    <t>http://pbs.twimg.com/profile_images/1010664868448382976/Ne-hpPe4_normal.jpg</t>
  </si>
  <si>
    <t>http://pbs.twimg.com/profile_images/830866153639665664/CMO7F2j1_normal.jpg</t>
  </si>
  <si>
    <t>http://pbs.twimg.com/profile_images/841853473536663552/KnnHMTv6_normal.jpg</t>
  </si>
  <si>
    <t>http://pbs.twimg.com/profile_images/1003633150918967296/lhVnnFIL_normal.jpg</t>
  </si>
  <si>
    <t>http://pbs.twimg.com/profile_images/890921299496882176/2PCE2IWj_normal.jpg</t>
  </si>
  <si>
    <t>http://pbs.twimg.com/profile_images/1057439063534432256/pFNxlcdg_normal.jpg</t>
  </si>
  <si>
    <t>http://pbs.twimg.com/profile_images/852613170212491264/sscoho3e_normal.jpg</t>
  </si>
  <si>
    <t>http://pbs.twimg.com/profile_images/876635049734447104/DnbiMPF7_normal.jpg</t>
  </si>
  <si>
    <t>http://pbs.twimg.com/profile_images/1033777570964094976/xjUaXUh__normal.jpg</t>
  </si>
  <si>
    <t>http://pbs.twimg.com/profile_images/802530676079730688/gBISa0qS_normal.jpg</t>
  </si>
  <si>
    <t>http://pbs.twimg.com/profile_images/378800000484487400/35e7049f8026a9d73e4f115809ca71c9_normal.jpeg</t>
  </si>
  <si>
    <t>http://pbs.twimg.com/profile_images/1104390818662617088/Xb_BTgJf_normal.jpg</t>
  </si>
  <si>
    <t>http://pbs.twimg.com/profile_images/1074876818065408000/_zHet-mU_normal.jpg</t>
  </si>
  <si>
    <t>http://pbs.twimg.com/profile_images/843844418780127232/uqDU6HAS_normal.jpg</t>
  </si>
  <si>
    <t>http://pbs.twimg.com/profile_images/1073670898228457472/t4e3yb99_normal.jpg</t>
  </si>
  <si>
    <t>http://pbs.twimg.com/profile_images/827248156031213568/yztdVqJ2_normal.jpg</t>
  </si>
  <si>
    <t>http://pbs.twimg.com/profile_images/985143206164787200/FxIj2W7-_normal.jpg</t>
  </si>
  <si>
    <t>http://pbs.twimg.com/profile_images/1076660238110076928/5jF2rnzi_normal.jpg</t>
  </si>
  <si>
    <t>http://pbs.twimg.com/profile_images/1006646660548657153/n35tAUI5_normal.jpg</t>
  </si>
  <si>
    <t>http://pbs.twimg.com/profile_images/608592944447094784/_LMlBocE_normal.jpg</t>
  </si>
  <si>
    <t>http://pbs.twimg.com/profile_images/978645872085942272/OFP3yl7b_normal.jpg</t>
  </si>
  <si>
    <t>http://pbs.twimg.com/profile_images/1097538455754719233/sJKIiMjx_normal.jpg</t>
  </si>
  <si>
    <t>http://pbs.twimg.com/profile_images/1092662557855236098/yPTkRrKA_normal.jpg</t>
  </si>
  <si>
    <t>http://pbs.twimg.com/profile_images/697806714029137921/tpVC55xu_normal.png</t>
  </si>
  <si>
    <t>http://pbs.twimg.com/profile_images/905142335402414080/FALoA5sG_normal.jpg</t>
  </si>
  <si>
    <t>http://pbs.twimg.com/profile_images/760774125522518016/jhzjWv0i_normal.jpg</t>
  </si>
  <si>
    <t>http://pbs.twimg.com/profile_images/1070604617178697733/3RAwtdDt_normal.jpg</t>
  </si>
  <si>
    <t>http://pbs.twimg.com/profile_images/962425795418271745/eT_lIDG7_normal.jpg</t>
  </si>
  <si>
    <t>http://pbs.twimg.com/profile_images/1086263741170241536/I8PhOVCC_normal.jpg</t>
  </si>
  <si>
    <t>http://pbs.twimg.com/profile_images/904917611485335552/aIZ_7RGP_normal.jpg</t>
  </si>
  <si>
    <t>http://pbs.twimg.com/profile_images/1019261184535494656/9F79bRty_normal.jpg</t>
  </si>
  <si>
    <t>http://pbs.twimg.com/profile_images/3448834773/d1afd2c316a8ded23fa23d36889c8e64_normal.jpeg</t>
  </si>
  <si>
    <t>http://pbs.twimg.com/profile_images/1097582652482355203/S5zuMYLP_normal.jpg</t>
  </si>
  <si>
    <t>http://pbs.twimg.com/profile_images/1047292860901543937/cLdc8pNh_normal.jpg</t>
  </si>
  <si>
    <t>http://pbs.twimg.com/profile_images/1102596573761060864/cITtSzTo_normal.png</t>
  </si>
  <si>
    <t>http://pbs.twimg.com/profile_images/969726027814588418/9noxEpns_normal.jpg</t>
  </si>
  <si>
    <t>http://pbs.twimg.com/profile_images/3091762872/1de89fdaa8a45ce2391c0e4c102b5c7f_normal.png</t>
  </si>
  <si>
    <t>http://pbs.twimg.com/profile_images/1070281219718426624/g43pqvil_normal.jpg</t>
  </si>
  <si>
    <t>http://pbs.twimg.com/profile_images/883513169108504576/uyO7Pl5i_normal.jpg</t>
  </si>
  <si>
    <t>http://pbs.twimg.com/profile_images/633379394782801920/834nh3js_normal.jpg</t>
  </si>
  <si>
    <t>http://pbs.twimg.com/profile_images/930951547424407552/ln_zgkZv_normal.jpg</t>
  </si>
  <si>
    <t>http://pbs.twimg.com/profile_images/691103837227192320/8L7YKgCn_normal.jpg</t>
  </si>
  <si>
    <t>http://pbs.twimg.com/profile_images/982365005923389440/8wT4fRIK_normal.jpg</t>
  </si>
  <si>
    <t>http://pbs.twimg.com/profile_images/1097605020474732544/_yro6n-b_normal.png</t>
  </si>
  <si>
    <t>http://pbs.twimg.com/profile_images/488844465436520448/m63TrJpq_normal.jpeg</t>
  </si>
  <si>
    <t>http://pbs.twimg.com/profile_images/3393305648/9fe1e4c6dcb7e14d25d214146a0cf163_normal.jpeg</t>
  </si>
  <si>
    <t>http://pbs.twimg.com/profile_images/961455613816524800/SFPFHOut_normal.jpg</t>
  </si>
  <si>
    <t>http://pbs.twimg.com/profile_images/1104119928574103553/5Zxmjtcj_normal.jpg</t>
  </si>
  <si>
    <t>http://pbs.twimg.com/profile_images/924296739137380354/HOfbkmzw_normal.jpg</t>
  </si>
  <si>
    <t>http://pbs.twimg.com/profile_images/1102602323526848512/uYQFcqIl_normal.jpg</t>
  </si>
  <si>
    <t>http://pbs.twimg.com/profile_images/703801397754466304/fPdv7eoZ_normal.jpg</t>
  </si>
  <si>
    <t>http://pbs.twimg.com/profile_images/799217130659053568/TDVCHZAz_normal.jpg</t>
  </si>
  <si>
    <t>http://pbs.twimg.com/profile_images/963667136106426368/atixwqb4_normal.jpg</t>
  </si>
  <si>
    <t>http://pbs.twimg.com/profile_images/1103678355319058432/9lQzKwUu_normal.png</t>
  </si>
  <si>
    <t>http://pbs.twimg.com/profile_images/803645670326272000/WmQWNc-h_normal.jpg</t>
  </si>
  <si>
    <t>http://pbs.twimg.com/profile_images/1094710327806029824/X1FQF5Ci_normal.jpg</t>
  </si>
  <si>
    <t>http://pbs.twimg.com/profile_images/1041145552854044672/cv8AQagT_normal.jpg</t>
  </si>
  <si>
    <t>http://pbs.twimg.com/profile_images/1063491822385676288/wBzxHz94_normal.jpg</t>
  </si>
  <si>
    <t>http://pbs.twimg.com/profile_images/994321595538653185/FrSKa6ZO_normal.jpg</t>
  </si>
  <si>
    <t>http://pbs.twimg.com/profile_images/950514657063784450/Xhi4E4f3_normal.jpg</t>
  </si>
  <si>
    <t>http://pbs.twimg.com/profile_images/1101464469367078912/Yiwnxue8_normal.jpg</t>
  </si>
  <si>
    <t>http://pbs.twimg.com/profile_images/1065696415492579328/RDHmTQDX_normal.jpg</t>
  </si>
  <si>
    <t>http://pbs.twimg.com/profile_images/510975161487474688/TGNobqui_normal.jpeg</t>
  </si>
  <si>
    <t>http://pbs.twimg.com/profile_images/993993335957159936/ItgAwfp9_normal.jpg</t>
  </si>
  <si>
    <t>http://pbs.twimg.com/profile_images/881583976711847938/omdlQXGv_normal.jpg</t>
  </si>
  <si>
    <t>http://pbs.twimg.com/profile_images/992173529805279233/QwbOE9ZW_normal.jpg</t>
  </si>
  <si>
    <t>http://pbs.twimg.com/profile_images/1094107686344347654/ytrMQ1St_normal.jpg</t>
  </si>
  <si>
    <t>http://pbs.twimg.com/profile_images/378800000565099878/5e4f9c6cbb9c4dbb7d339fca49f8db45_normal.jpeg</t>
  </si>
  <si>
    <t>http://pbs.twimg.com/profile_images/1230906377/Julie_Kuhn2_normal.JPG</t>
  </si>
  <si>
    <t>http://pbs.twimg.com/profile_images/1022062078826295296/NDgYCEHm_normal.jpg</t>
  </si>
  <si>
    <t>http://pbs.twimg.com/profile_images/1087864763714027521/JEtrwFah_normal.jpg</t>
  </si>
  <si>
    <t>http://pbs.twimg.com/profile_images/813998936880910336/ctkECKUn_normal.jpg</t>
  </si>
  <si>
    <t>http://pbs.twimg.com/profile_images/925575660696940549/_8jPVHSQ_normal.jpg</t>
  </si>
  <si>
    <t>http://pbs.twimg.com/profile_images/1094732014002020353/YcRBFG1Z_normal.jpg</t>
  </si>
  <si>
    <t>http://pbs.twimg.com/profile_images/1007100378746314755/PVjVpSiP_normal.jpg</t>
  </si>
  <si>
    <t>http://pbs.twimg.com/profile_images/838937525112594432/EjV8qCh__normal.jpg</t>
  </si>
  <si>
    <t>http://pbs.twimg.com/profile_images/659583800519757824/KM5c4-Ke_normal.jpg</t>
  </si>
  <si>
    <t>http://pbs.twimg.com/profile_images/817931611828350976/gO_0yngy_normal.jpg</t>
  </si>
  <si>
    <t>http://pbs.twimg.com/profile_images/952580821482921985/aO93tUKB_normal.jpg</t>
  </si>
  <si>
    <t>http://pbs.twimg.com/profile_images/928259823161917443/Q7KDDkhI_normal.jpg</t>
  </si>
  <si>
    <t>http://pbs.twimg.com/profile_images/711639428679266304/fvRW4QPF_normal.jpg</t>
  </si>
  <si>
    <t>http://pbs.twimg.com/profile_images/1056753237066465281/LRUBpZVN_normal.jpg</t>
  </si>
  <si>
    <t>http://pbs.twimg.com/profile_images/1002747763983912960/fZneljsK_normal.jpg</t>
  </si>
  <si>
    <t>http://pbs.twimg.com/profile_images/773235877405421568/mFjgHO9T_normal.jpg</t>
  </si>
  <si>
    <t>http://pbs.twimg.com/profile_images/995051474152501249/1bsN_U4N_normal.jpg</t>
  </si>
  <si>
    <t>http://pbs.twimg.com/profile_images/741116297086439424/1nVLwJo8_normal.jpg</t>
  </si>
  <si>
    <t>http://pbs.twimg.com/profile_images/1053657313591025664/H_lv_U0t_normal.jpg</t>
  </si>
  <si>
    <t>http://pbs.twimg.com/profile_images/1022277818724569088/b-Y7iBhQ_normal.jpg</t>
  </si>
  <si>
    <t>http://pbs.twimg.com/profile_images/447272511747526656/vl21lxoc_normal.jpeg</t>
  </si>
  <si>
    <t>http://pbs.twimg.com/profile_images/487808913970982912/fVEVYt5D_normal.jpeg</t>
  </si>
  <si>
    <t>http://pbs.twimg.com/profile_images/378800000166987623/11e920d5ac54f10bfb571879dc50be6d_normal.jpeg</t>
  </si>
  <si>
    <t>http://pbs.twimg.com/profile_images/1101491203449733120/iEBp-Ubb_normal.jpg</t>
  </si>
  <si>
    <t>http://pbs.twimg.com/profile_images/1026888094207815680/KklvE4Gt_normal.jpg</t>
  </si>
  <si>
    <t>http://pbs.twimg.com/profile_images/889506980439629825/-nc70iNW_normal.jpg</t>
  </si>
  <si>
    <t>http://pbs.twimg.com/profile_images/1094042314299850752/ZUE5wPJS_normal.jpg</t>
  </si>
  <si>
    <t>http://pbs.twimg.com/profile_images/929779239678816256/plRxKZ-f_normal.jpg</t>
  </si>
  <si>
    <t>http://pbs.twimg.com/profile_images/719353080215539712/-3Y4pwtZ_normal.jpg</t>
  </si>
  <si>
    <t>http://pbs.twimg.com/profile_images/966837445227671552/sUx4govn_normal.jpg</t>
  </si>
  <si>
    <t>http://pbs.twimg.com/profile_images/462746379480084481/XLZ3ZWNK_normal.jpeg</t>
  </si>
  <si>
    <t>http://pbs.twimg.com/profile_images/984099598699548677/qAYJicC4_normal.jpg</t>
  </si>
  <si>
    <t>http://pbs.twimg.com/profile_images/1101848738505654272/IsTYbKzO_normal.jpg</t>
  </si>
  <si>
    <t>http://abs.twimg.com/sticky/default_profile_images/default_profile_normal.png</t>
  </si>
  <si>
    <t>http://pbs.twimg.com/profile_images/1093344469066412032/xFre774J_normal.jpg</t>
  </si>
  <si>
    <t>http://pbs.twimg.com/profile_images/855477325475065861/QHqwiBfi_normal.jpg</t>
  </si>
  <si>
    <t>http://pbs.twimg.com/profile_images/692021275993231360/3xCvTC_X_normal.jpg</t>
  </si>
  <si>
    <t>http://pbs.twimg.com/profile_images/1084123304544198658/x-R12jON_normal.jpg</t>
  </si>
  <si>
    <t>http://pbs.twimg.com/profile_images/790663045345312768/p_yzEcTp_normal.jpg</t>
  </si>
  <si>
    <t>http://pbs.twimg.com/profile_images/1013441717461225472/8syOvGPf_normal.jpg</t>
  </si>
  <si>
    <t>http://pbs.twimg.com/profile_images/422892352613527552/gWov1K26_normal.png</t>
  </si>
  <si>
    <t>http://pbs.twimg.com/profile_images/1087800013491707904/EGuVuXuP_normal.jpg</t>
  </si>
  <si>
    <t>http://pbs.twimg.com/profile_images/1030794884536565760/-1YOar4H_normal.jpg</t>
  </si>
  <si>
    <t>http://pbs.twimg.com/profile_images/702322146802954241/WRhTG1-g_normal.jpg</t>
  </si>
  <si>
    <t>http://pbs.twimg.com/profile_images/973625084341501952/JOdA5zhF_normal.jpg</t>
  </si>
  <si>
    <t>http://pbs.twimg.com/profile_images/882999585303445504/p-bUxO3H_normal.jpg</t>
  </si>
  <si>
    <t>http://pbs.twimg.com/profile_images/1060974513423175680/rruXIJc2_normal.jpg</t>
  </si>
  <si>
    <t>http://pbs.twimg.com/profile_images/1031127116245553152/00emtmVl_normal.jpg</t>
  </si>
  <si>
    <t>http://pbs.twimg.com/profile_images/998968926691147776/4K3LxFcv_normal.jpg</t>
  </si>
  <si>
    <t>http://pbs.twimg.com/profile_images/1085534221882380288/qKagrBcD_normal.jpg</t>
  </si>
  <si>
    <t>http://pbs.twimg.com/profile_images/683769603047186432/bMSw_7sq_normal.jpg</t>
  </si>
  <si>
    <t>http://pbs.twimg.com/profile_images/925699162695278593/CEww6QuP_normal.jpg</t>
  </si>
  <si>
    <t>https://twitter.com/#!/hansappel094/status/1101458462385483776</t>
  </si>
  <si>
    <t>https://twitter.com/#!/phil_ibamericas/status/1101467670157889536</t>
  </si>
  <si>
    <t>https://twitter.com/#!/elisabostwick/status/1101468013847560193</t>
  </si>
  <si>
    <t>https://twitter.com/#!/missbantillo/status/1101470738723135488</t>
  </si>
  <si>
    <t>https://twitter.com/#!/sctayloritrt/status/1101821223678459904</t>
  </si>
  <si>
    <t>https://twitter.com/#!/schubelm/status/1102022404266696704</t>
  </si>
  <si>
    <t>https://twitter.com/#!/michaelwayskinn/status/1102190479817482240</t>
  </si>
  <si>
    <t>https://twitter.com/#!/ms_coniglio/status/1102199469632679936</t>
  </si>
  <si>
    <t>https://twitter.com/#!/kidlitqueen/status/1102273803458150401</t>
  </si>
  <si>
    <t>https://twitter.com/#!/fyiliteracy/status/1102328873931354112</t>
  </si>
  <si>
    <t>https://twitter.com/#!/bonniebird/status/1102375602085089282</t>
  </si>
  <si>
    <t>https://twitter.com/#!/mcmanuskelly/status/1102547802842955776</t>
  </si>
  <si>
    <t>https://twitter.com/#!/teachlilbee/status/1102689853865689088</t>
  </si>
  <si>
    <t>https://twitter.com/#!/mrm1mr/status/1102690484412207104</t>
  </si>
  <si>
    <t>https://twitter.com/#!/bsmithleads/status/1102692641052024833</t>
  </si>
  <si>
    <t>https://twitter.com/#!/d_layfield/status/1102708003218829313</t>
  </si>
  <si>
    <t>https://twitter.com/#!/teresagross625/status/1102719458479693824</t>
  </si>
  <si>
    <t>https://twitter.com/#!/mr_alsheimer/status/1102719905378365441</t>
  </si>
  <si>
    <t>https://twitter.com/#!/kcasw1/status/1102723609108205570</t>
  </si>
  <si>
    <t>https://twitter.com/#!/jill_jrossetti/status/1102725647330353152</t>
  </si>
  <si>
    <t>https://twitter.com/#!/mssackstein/status/1102727911763832837</t>
  </si>
  <si>
    <t>https://twitter.com/#!/ekalbfus/status/1102728587747213313</t>
  </si>
  <si>
    <t>https://twitter.com/#!/tungalagdondog/status/1102734414797201408</t>
  </si>
  <si>
    <t>https://twitter.com/#!/librarianarika/status/1102737145146437633</t>
  </si>
  <si>
    <t>https://twitter.com/#!/cjwilliams9/status/1102737160971698181</t>
  </si>
  <si>
    <t>https://twitter.com/#!/reasenewton/status/1102758816624582656</t>
  </si>
  <si>
    <t>https://twitter.com/#!/lebolduslibrary/status/1102768898682900481</t>
  </si>
  <si>
    <t>https://twitter.com/#!/sangermanomina/status/1102780321324359681</t>
  </si>
  <si>
    <t>https://twitter.com/#!/jyoti1013/status/1102794918043344896</t>
  </si>
  <si>
    <t>https://twitter.com/#!/paonesl/status/1102863553139109888</t>
  </si>
  <si>
    <t>https://twitter.com/#!/georgeashford/status/1102898413992112128</t>
  </si>
  <si>
    <t>https://twitter.com/#!/cgoodwoman/status/1102922113508433920</t>
  </si>
  <si>
    <t>https://twitter.com/#!/dripnchoklate23/status/1102922226897170433</t>
  </si>
  <si>
    <t>https://twitter.com/#!/lissabdavies/status/1102940635248488448</t>
  </si>
  <si>
    <t>https://twitter.com/#!/innovativeed/status/1102566281205743616</t>
  </si>
  <si>
    <t>https://twitter.com/#!/uvmcess/status/1102946297793970179</t>
  </si>
  <si>
    <t>https://twitter.com/#!/innovativeed/status/1102566815677509632</t>
  </si>
  <si>
    <t>https://twitter.com/#!/theresaolsen22/status/1102968904895381510</t>
  </si>
  <si>
    <t>https://twitter.com/#!/rdene915/status/1102296780211920896</t>
  </si>
  <si>
    <t>https://twitter.com/#!/rdene915/status/1103024080360476673</t>
  </si>
  <si>
    <t>https://twitter.com/#!/jlessard32/status/1103038604664860673</t>
  </si>
  <si>
    <t>https://twitter.com/#!/ancrumsara/status/1103088056268214272</t>
  </si>
  <si>
    <t>https://twitter.com/#!/costello_tweets/status/1103303060166770689</t>
  </si>
  <si>
    <t>https://twitter.com/#!/m_drez/status/1103658082117341185</t>
  </si>
  <si>
    <t>https://twitter.com/#!/mbfxc/status/1103659191745564678</t>
  </si>
  <si>
    <t>https://twitter.com/#!/m_drez/status/1102214675410890752</t>
  </si>
  <si>
    <t>https://twitter.com/#!/insightadvance/status/1103733467077054464</t>
  </si>
  <si>
    <t>https://twitter.com/#!/we_are_big_data/status/1103887268790468608</t>
  </si>
  <si>
    <t>https://twitter.com/#!/chidambara09/status/1103904032836354049</t>
  </si>
  <si>
    <t>https://twitter.com/#!/pakay20/status/1104041773997809664</t>
  </si>
  <si>
    <t>https://twitter.com/#!/tuckertech/status/1104043161192677380</t>
  </si>
  <si>
    <t>https://twitter.com/#!/mrpjoulton/status/1104043351807004675</t>
  </si>
  <si>
    <t>https://twitter.com/#!/carr_8/status/1104253278555004931</t>
  </si>
  <si>
    <t>https://twitter.com/#!/mrnunesteach/status/1104281206240141312</t>
  </si>
  <si>
    <t>https://twitter.com/#!/johngpettus/status/1104289822766559233</t>
  </si>
  <si>
    <t>https://twitter.com/#!/katieann_76/status/1104341286545436672</t>
  </si>
  <si>
    <t>https://twitter.com/#!/leighmragsdale/status/1104403035416117248</t>
  </si>
  <si>
    <t>https://twitter.com/#!/m_bostwick/status/1104403875879141377</t>
  </si>
  <si>
    <t>https://twitter.com/#!/dr_mprince/status/1104404022956568583</t>
  </si>
  <si>
    <t>https://twitter.com/#!/blackapple4ed/status/1104405179510616064</t>
  </si>
  <si>
    <t>https://twitter.com/#!/howells_owls/status/1104406362723942400</t>
  </si>
  <si>
    <t>https://twitter.com/#!/edlog411/status/1104406435566280705</t>
  </si>
  <si>
    <t>https://twitter.com/#!/jovestickel/status/1104406480810258432</t>
  </si>
  <si>
    <t>https://twitter.com/#!/kjlcole/status/1104406658124533761</t>
  </si>
  <si>
    <t>https://twitter.com/#!/jw_photo_cgn/status/1104406802786066432</t>
  </si>
  <si>
    <t>https://twitter.com/#!/matzketeaches/status/1102883133089828864</t>
  </si>
  <si>
    <t>https://twitter.com/#!/matzketeaches/status/1104406562158923783</t>
  </si>
  <si>
    <t>https://twitter.com/#!/matzketeaches/status/1104407691009626114</t>
  </si>
  <si>
    <t>https://twitter.com/#!/msd_caputo/status/1104407730951983104</t>
  </si>
  <si>
    <t>https://twitter.com/#!/timlriley/status/1104407744902250496</t>
  </si>
  <si>
    <t>https://twitter.com/#!/bobbiefrench/status/1104408132636295170</t>
  </si>
  <si>
    <t>https://twitter.com/#!/sambrin16/status/1104408219194191873</t>
  </si>
  <si>
    <t>https://twitter.com/#!/vik5en/status/1104408370797146113</t>
  </si>
  <si>
    <t>https://twitter.com/#!/mrschrammel/status/1104408509335158785</t>
  </si>
  <si>
    <t>https://twitter.com/#!/kennethpowell14/status/1104408569208803329</t>
  </si>
  <si>
    <t>https://twitter.com/#!/whsmadamezeitz/status/1104408608475889664</t>
  </si>
  <si>
    <t>https://twitter.com/#!/mrcoacheli/status/1104405031229374464</t>
  </si>
  <si>
    <t>https://twitter.com/#!/mrcoacheli/status/1104407297973903360</t>
  </si>
  <si>
    <t>https://twitter.com/#!/mrcoacheli/status/1104408784447844352</t>
  </si>
  <si>
    <t>https://twitter.com/#!/bradylobeth/status/1104396622744698881</t>
  </si>
  <si>
    <t>https://twitter.com/#!/bradylobeth/status/1104409092720869382</t>
  </si>
  <si>
    <t>https://twitter.com/#!/eli_krumova/status/1104409147238502400</t>
  </si>
  <si>
    <t>https://twitter.com/#!/mrsrackleyccms/status/1101463961596280833</t>
  </si>
  <si>
    <t>https://twitter.com/#!/mrsrackleyccms/status/1104409462071353346</t>
  </si>
  <si>
    <t>https://twitter.com/#!/suttonmusic_mbc/status/1104409607370407936</t>
  </si>
  <si>
    <t>https://twitter.com/#!/ljsmith0414/status/1104409630757675008</t>
  </si>
  <si>
    <t>https://twitter.com/#!/heymsclay/status/1104408774188642310</t>
  </si>
  <si>
    <t>https://twitter.com/#!/heymsclay/status/1104410035105529857</t>
  </si>
  <si>
    <t>https://twitter.com/#!/hartoflearning/status/1104407152192454656</t>
  </si>
  <si>
    <t>https://twitter.com/#!/hartoflearning/status/1104410187484475392</t>
  </si>
  <si>
    <t>https://twitter.com/#!/academcaccident/status/1104410204462968832</t>
  </si>
  <si>
    <t>https://twitter.com/#!/kimaman_abe/status/1104404819022876672</t>
  </si>
  <si>
    <t>https://twitter.com/#!/kimaman_abe/status/1104405470423465985</t>
  </si>
  <si>
    <t>https://twitter.com/#!/kimaman_abe/status/1104406972424769536</t>
  </si>
  <si>
    <t>https://twitter.com/#!/kimaman_abe/status/1104408193751568384</t>
  </si>
  <si>
    <t>https://twitter.com/#!/kimaman_abe/status/1104409195309355008</t>
  </si>
  <si>
    <t>https://twitter.com/#!/kimaman_abe/status/1104410261635719170</t>
  </si>
  <si>
    <t>https://twitter.com/#!/bar_zie/status/1101603243803770881</t>
  </si>
  <si>
    <t>https://twitter.com/#!/bar_zie/status/1101871726626070528</t>
  </si>
  <si>
    <t>https://twitter.com/#!/bar_zie/status/1102206001695084544</t>
  </si>
  <si>
    <t>https://twitter.com/#!/bar_zie/status/1104307154838794240</t>
  </si>
  <si>
    <t>https://twitter.com/#!/bar_zie/status/1104409952154722304</t>
  </si>
  <si>
    <t>https://twitter.com/#!/bar_zie/status/1104410337380614144</t>
  </si>
  <si>
    <t>https://twitter.com/#!/heculuckdave/status/1104409800400498689</t>
  </si>
  <si>
    <t>https://twitter.com/#!/heculuckdave/status/1104410429164417024</t>
  </si>
  <si>
    <t>https://twitter.com/#!/heculuckdave/status/1104410485246455809</t>
  </si>
  <si>
    <t>https://twitter.com/#!/cokhsap/status/1104410492561485824</t>
  </si>
  <si>
    <t>https://twitter.com/#!/istaylearning/status/1104406242523414529</t>
  </si>
  <si>
    <t>https://twitter.com/#!/istaylearning/status/1104407781669367808</t>
  </si>
  <si>
    <t>https://twitter.com/#!/istaylearning/status/1104409426134413313</t>
  </si>
  <si>
    <t>https://twitter.com/#!/istaylearning/status/1104410994183294980</t>
  </si>
  <si>
    <t>https://twitter.com/#!/mwholloway/status/1104411150547075072</t>
  </si>
  <si>
    <t>https://twitter.com/#!/sspellmancann/status/1104411405229338624</t>
  </si>
  <si>
    <t>https://twitter.com/#!/drmcgettigan/status/1104411207807705088</t>
  </si>
  <si>
    <t>https://twitter.com/#!/tanyaavrith/status/1104411415006380032</t>
  </si>
  <si>
    <t>https://twitter.com/#!/drnonnemaker/status/1104408102437355521</t>
  </si>
  <si>
    <t>https://twitter.com/#!/drnonnemaker/status/1104408265142796288</t>
  </si>
  <si>
    <t>https://twitter.com/#!/drnonnemaker/status/1104410052239216640</t>
  </si>
  <si>
    <t>https://twitter.com/#!/drnonnemaker/status/1104411507167842304</t>
  </si>
  <si>
    <t>https://twitter.com/#!/dcpsmoss/status/1104411564986298368</t>
  </si>
  <si>
    <t>https://twitter.com/#!/kerrenttech/status/1104411652319924224</t>
  </si>
  <si>
    <t>https://twitter.com/#!/courtkneeruns/status/1104411804883546112</t>
  </si>
  <si>
    <t>https://twitter.com/#!/julnilsmith/status/1102921903688294400</t>
  </si>
  <si>
    <t>https://twitter.com/#!/burgessdave/status/1102689148773621761</t>
  </si>
  <si>
    <t>https://twitter.com/#!/tljamesa/status/1104412032865050624</t>
  </si>
  <si>
    <t>https://twitter.com/#!/melsideb/status/1104404705491341312</t>
  </si>
  <si>
    <t>https://twitter.com/#!/melsideb/status/1104408197744345088</t>
  </si>
  <si>
    <t>https://twitter.com/#!/melsideb/status/1104409900317212672</t>
  </si>
  <si>
    <t>https://twitter.com/#!/melsideb/status/1104411890883551232</t>
  </si>
  <si>
    <t>https://twitter.com/#!/taramartinedu/status/1104408622359085057</t>
  </si>
  <si>
    <t>https://twitter.com/#!/julie_kuhn/status/1104412296145707010</t>
  </si>
  <si>
    <t>https://twitter.com/#!/tammyallenread2/status/1104412300138688517</t>
  </si>
  <si>
    <t>https://twitter.com/#!/jodybritten/status/1104412354035503104</t>
  </si>
  <si>
    <t>https://twitter.com/#!/abney45/status/1104412408829882368</t>
  </si>
  <si>
    <t>https://twitter.com/#!/steinbrinklaura/status/1104408336500428801</t>
  </si>
  <si>
    <t>https://twitter.com/#!/steinbrinklaura/status/1104410589017923584</t>
  </si>
  <si>
    <t>https://twitter.com/#!/steinbrinklaura/status/1104412583312932865</t>
  </si>
  <si>
    <t>https://twitter.com/#!/steinbrinklaura/status/1104412655228542981</t>
  </si>
  <si>
    <t>https://twitter.com/#!/yvesmainville/status/1104406269459341314</t>
  </si>
  <si>
    <t>https://twitter.com/#!/yvesmainville/status/1104413045521108993</t>
  </si>
  <si>
    <t>https://twitter.com/#!/sandywahitis/status/1104413730492755968</t>
  </si>
  <si>
    <t>https://twitter.com/#!/whitmerteaching/status/1104414018427604992</t>
  </si>
  <si>
    <t>https://twitter.com/#!/casitacreates/status/1104414387228487681</t>
  </si>
  <si>
    <t>https://twitter.com/#!/learnerlisa1/status/1104412852058812416</t>
  </si>
  <si>
    <t>https://twitter.com/#!/learnerlisa1/status/1104412973114818561</t>
  </si>
  <si>
    <t>https://twitter.com/#!/learnerlisa1/status/1104413180309237760</t>
  </si>
  <si>
    <t>https://twitter.com/#!/learnerlisa1/status/1104413469498138624</t>
  </si>
  <si>
    <t>https://twitter.com/#!/learnerlisa1/status/1104414260912930816</t>
  </si>
  <si>
    <t>https://twitter.com/#!/learnerlisa1/status/1104414391645151232</t>
  </si>
  <si>
    <t>https://twitter.com/#!/lportnoy/status/1104415007687741441</t>
  </si>
  <si>
    <t>https://twitter.com/#!/lportnoy/status/1104415602972622848</t>
  </si>
  <si>
    <t>https://twitter.com/#!/learnics1/status/1104413990401310720</t>
  </si>
  <si>
    <t>https://twitter.com/#!/cleardiff/status/1104415853846511617</t>
  </si>
  <si>
    <t>https://twitter.com/#!/erik_youngman/status/1104415754110283776</t>
  </si>
  <si>
    <t>https://twitter.com/#!/erik_youngman/status/1104416173523902465</t>
  </si>
  <si>
    <t>https://twitter.com/#!/raczyz/status/1104342886953431040</t>
  </si>
  <si>
    <t>https://twitter.com/#!/suetonnesen/status/1104217357960933376</t>
  </si>
  <si>
    <t>https://twitter.com/#!/smgaillard/status/1104327408663040003</t>
  </si>
  <si>
    <t>https://twitter.com/#!/jaybilly2/status/1104215926902349824</t>
  </si>
  <si>
    <t>https://twitter.com/#!/jaybilly2/status/1104403772145573889</t>
  </si>
  <si>
    <t>https://twitter.com/#!/saneebell/status/1104360582323601408</t>
  </si>
  <si>
    <t>https://twitter.com/#!/suetonnesen/status/1104216785845284864</t>
  </si>
  <si>
    <t>https://twitter.com/#!/suetonnesen/status/1104406695948673029</t>
  </si>
  <si>
    <t>https://twitter.com/#!/suetonnesen/status/1104416826119733248</t>
  </si>
  <si>
    <t>https://twitter.com/#!/misterdebuono/status/1104414674492092416</t>
  </si>
  <si>
    <t>https://twitter.com/#!/misterdebuono/status/1104416083337928705</t>
  </si>
  <si>
    <t>https://twitter.com/#!/iluveducating/status/1104416834139377669</t>
  </si>
  <si>
    <t>https://twitter.com/#!/iluveducating/status/1104416845455605760</t>
  </si>
  <si>
    <t>https://twitter.com/#!/burgessdave/status/1104410826151157762</t>
  </si>
  <si>
    <t>https://twitter.com/#!/tishrich/status/1104411800777326597</t>
  </si>
  <si>
    <t>https://twitter.com/#!/iluveducating/status/1104223502444449792</t>
  </si>
  <si>
    <t>https://twitter.com/#!/iluveducating/status/1104409302155120640</t>
  </si>
  <si>
    <t>https://twitter.com/#!/iluveducating/status/1104409760873500673</t>
  </si>
  <si>
    <t>https://twitter.com/#!/iluveducating/status/1104409802648834048</t>
  </si>
  <si>
    <t>https://twitter.com/#!/iluveducating/status/1104410143897411584</t>
  </si>
  <si>
    <t>https://twitter.com/#!/iluveducating/status/1104410767284150274</t>
  </si>
  <si>
    <t>https://twitter.com/#!/iluveducating/status/1104411620099481600</t>
  </si>
  <si>
    <t>https://twitter.com/#!/prettysqueaky/status/1104417395525988352</t>
  </si>
  <si>
    <t>https://twitter.com/#!/themusicweaver/status/1104417959727038464</t>
  </si>
  <si>
    <t>https://twitter.com/#!/tinker_bell0/status/1104418045408276481</t>
  </si>
  <si>
    <t>https://twitter.com/#!/ronjame1/status/1104419796941197316</t>
  </si>
  <si>
    <t>https://twitter.com/#!/ayushchopra24/status/1104419903333851136</t>
  </si>
  <si>
    <t>https://twitter.com/#!/mesachielake/status/1104420799966937088</t>
  </si>
  <si>
    <t>https://twitter.com/#!/mmiller112/status/1104423003197239301</t>
  </si>
  <si>
    <t>https://twitter.com/#!/mmiller112/status/1104423023577321472</t>
  </si>
  <si>
    <t>https://twitter.com/#!/garcoju/status/1104423209984761858</t>
  </si>
  <si>
    <t>https://twitter.com/#!/tmarchyok/status/1104423603666268161</t>
  </si>
  <si>
    <t>https://twitter.com/#!/johnluthringer/status/1104423732527927297</t>
  </si>
  <si>
    <t>https://twitter.com/#!/janine_brooks/status/1104423902598451200</t>
  </si>
  <si>
    <t>https://twitter.com/#!/brynmj99/status/1104424253896704001</t>
  </si>
  <si>
    <t>https://twitter.com/#!/tiffanyalrefae/status/1104424543874138113</t>
  </si>
  <si>
    <t>https://twitter.com/#!/teresaflutemath/status/1104423660100730880</t>
  </si>
  <si>
    <t>https://twitter.com/#!/teresaflutemath/status/1104425553317244928</t>
  </si>
  <si>
    <t>https://twitter.com/#!/schisik/status/1104428520367890433</t>
  </si>
  <si>
    <t>https://twitter.com/#!/kaitlinxtart/status/1104428535228321793</t>
  </si>
  <si>
    <t>https://twitter.com/#!/tomstoner24/status/1104428983804932097</t>
  </si>
  <si>
    <t>https://twitter.com/#!/tomstoner24/status/1104429025416695809</t>
  </si>
  <si>
    <t>https://twitter.com/#!/mistercavey/status/1101906906824663041</t>
  </si>
  <si>
    <t>https://twitter.com/#!/jcasatodd/status/1101892635520892929</t>
  </si>
  <si>
    <t>https://twitter.com/#!/wonderananya/status/1102775610772844544</t>
  </si>
  <si>
    <t>https://twitter.com/#!/jcasatodd/status/1102188280764878848</t>
  </si>
  <si>
    <t>https://twitter.com/#!/jenniferlagarde/status/1102273101537062912</t>
  </si>
  <si>
    <t>https://twitter.com/#!/jcasatodd/status/1102190783430569984</t>
  </si>
  <si>
    <t>https://twitter.com/#!/mrrondot/status/1103413203940204544</t>
  </si>
  <si>
    <t>https://twitter.com/#!/gmckinney2/status/1103290102892109828</t>
  </si>
  <si>
    <t>https://twitter.com/#!/gmckinney2/status/1103452710693679105</t>
  </si>
  <si>
    <t>https://twitter.com/#!/gmckinney2/status/1104410918870487041</t>
  </si>
  <si>
    <t>https://twitter.com/#!/jcasatodd/status/1103287177906143235</t>
  </si>
  <si>
    <t>https://twitter.com/#!/burgess_shelley/status/1104410381483565056</t>
  </si>
  <si>
    <t>https://twitter.com/#!/burgessdave/status/1104409085443661826</t>
  </si>
  <si>
    <t>https://twitter.com/#!/taramartinedu/status/1104409165945024512</t>
  </si>
  <si>
    <t>https://twitter.com/#!/taramartinedu/status/1104410611197374464</t>
  </si>
  <si>
    <t>https://twitter.com/#!/dbc_inc/status/1104414747322134530</t>
  </si>
  <si>
    <t>https://twitter.com/#!/dbc_inc/status/1104414781929336833</t>
  </si>
  <si>
    <t>https://twitter.com/#!/jcasatodd/status/1104410293227147264</t>
  </si>
  <si>
    <t>https://twitter.com/#!/jeffnelsontli/status/1104405860153942017</t>
  </si>
  <si>
    <t>https://twitter.com/#!/burgess_shelley/status/1104410633108250625</t>
  </si>
  <si>
    <t>https://twitter.com/#!/burgessdave/status/1104410702515601408</t>
  </si>
  <si>
    <t>https://twitter.com/#!/jcasatodd/status/1104410514627547137</t>
  </si>
  <si>
    <t>https://twitter.com/#!/alicekeeler/status/1104422190546444288</t>
  </si>
  <si>
    <t>https://twitter.com/#!/alicekeeler/status/1104422916727308288</t>
  </si>
  <si>
    <t>https://twitter.com/#!/alicekeeler/status/1104422917637435392</t>
  </si>
  <si>
    <t>https://twitter.com/#!/jcasatodd/status/1104410556327489536</t>
  </si>
  <si>
    <t>https://twitter.com/#!/tsschmidty/status/1104406335146221570</t>
  </si>
  <si>
    <t>https://twitter.com/#!/jcasatodd/status/1104410957936242688</t>
  </si>
  <si>
    <t>https://twitter.com/#!/jcasatodd/status/1104428244168835073</t>
  </si>
  <si>
    <t>https://twitter.com/#!/nbartley6/status/1104220024267509761</t>
  </si>
  <si>
    <t>https://twitter.com/#!/nbartley6/status/1104410715178393601</t>
  </si>
  <si>
    <t>https://twitter.com/#!/nbartley6/status/1104412297727000576</t>
  </si>
  <si>
    <t>https://twitter.com/#!/mospillman/status/1104405708005502976</t>
  </si>
  <si>
    <t>https://twitter.com/#!/mospillman/status/1104407663310524417</t>
  </si>
  <si>
    <t>https://twitter.com/#!/mospillman/status/1104408665765937152</t>
  </si>
  <si>
    <t>https://twitter.com/#!/mospillman/status/1104410242509651969</t>
  </si>
  <si>
    <t>https://twitter.com/#!/mospillman/status/1104410678113255424</t>
  </si>
  <si>
    <t>https://twitter.com/#!/burgessdave/status/1104411960232206336</t>
  </si>
  <si>
    <t>https://twitter.com/#!/jeffreykubiak/status/1104403108073857024</t>
  </si>
  <si>
    <t>https://twitter.com/#!/jeffreykubiak/status/1104411116157853696</t>
  </si>
  <si>
    <t>https://twitter.com/#!/tishrich/status/1104286723985465345</t>
  </si>
  <si>
    <t>https://twitter.com/#!/tishrich/status/1104412327456063490</t>
  </si>
  <si>
    <t>https://twitter.com/#!/tishrich/status/1104412647942807553</t>
  </si>
  <si>
    <t>https://twitter.com/#!/tishrich/status/1104413060658130945</t>
  </si>
  <si>
    <t>https://twitter.com/#!/bethhouf/status/1104215590905040896</t>
  </si>
  <si>
    <t>https://twitter.com/#!/bethhouf/status/1104399622213115904</t>
  </si>
  <si>
    <t>https://twitter.com/#!/bethhouf/status/1104407851739635712</t>
  </si>
  <si>
    <t>https://twitter.com/#!/burgess_shelley/status/1104235532597354496</t>
  </si>
  <si>
    <t>https://twitter.com/#!/burgessdave/status/1104226286208081921</t>
  </si>
  <si>
    <t>https://twitter.com/#!/taramartinedu/status/1104395761276649474</t>
  </si>
  <si>
    <t>https://twitter.com/#!/burgess_shelley/status/1104041041701683201</t>
  </si>
  <si>
    <t>https://twitter.com/#!/burgess_shelley/status/1104395082063503360</t>
  </si>
  <si>
    <t>https://twitter.com/#!/burgess_shelley/status/1104404002060431360</t>
  </si>
  <si>
    <t>https://twitter.com/#!/burgess_shelley/status/1104405615256858624</t>
  </si>
  <si>
    <t>https://twitter.com/#!/burgess_shelley/status/1104407405180334080</t>
  </si>
  <si>
    <t>https://twitter.com/#!/burgess_shelley/status/1104408343811043333</t>
  </si>
  <si>
    <t>https://twitter.com/#!/burgess_shelley/status/1104410712565145600</t>
  </si>
  <si>
    <t>https://twitter.com/#!/taramartinedu/status/1102695434928164869</t>
  </si>
  <si>
    <t>https://twitter.com/#!/taramartinedu/status/1104395748035252229</t>
  </si>
  <si>
    <t>https://twitter.com/#!/taramartinedu/status/1104405088142065664</t>
  </si>
  <si>
    <t>https://twitter.com/#!/taramartinedu/status/1104409394807271424</t>
  </si>
  <si>
    <t>https://twitter.com/#!/taramartinedu/status/1104410885647466496</t>
  </si>
  <si>
    <t>https://twitter.com/#!/taramartinedu/status/1104412021691482113</t>
  </si>
  <si>
    <t>https://twitter.com/#!/taramartinedu/status/1104412039362031617</t>
  </si>
  <si>
    <t>https://twitter.com/#!/dbc_inc/status/1104414706637381632</t>
  </si>
  <si>
    <t>https://twitter.com/#!/dbc_inc/status/1102723394359963650</t>
  </si>
  <si>
    <t>https://twitter.com/#!/dbc_inc/status/1104414720864464897</t>
  </si>
  <si>
    <t>https://twitter.com/#!/dbc_inc/status/1104414737289351170</t>
  </si>
  <si>
    <t>https://twitter.com/#!/burgessdave/status/1104402732041961472</t>
  </si>
  <si>
    <t>https://twitter.com/#!/burgessdave/status/1104403664502849536</t>
  </si>
  <si>
    <t>https://twitter.com/#!/burgessdave/status/1104404418244403201</t>
  </si>
  <si>
    <t>https://twitter.com/#!/burgessdave/status/1104405707372150784</t>
  </si>
  <si>
    <t>https://twitter.com/#!/burgessdave/status/1104405805191688193</t>
  </si>
  <si>
    <t>https://twitter.com/#!/burgessdave/status/1104406196403011585</t>
  </si>
  <si>
    <t>https://twitter.com/#!/burgessdave/status/1104406638297899011</t>
  </si>
  <si>
    <t>https://twitter.com/#!/burgessdave/status/1104407323953442818</t>
  </si>
  <si>
    <t>https://twitter.com/#!/burgessdave/status/1104408324567490561</t>
  </si>
  <si>
    <t>https://twitter.com/#!/burgessdave/status/1104410548144238592</t>
  </si>
  <si>
    <t>https://twitter.com/#!/burgessdave/status/1104411858549657600</t>
  </si>
  <si>
    <t>https://twitter.com/#!/burgessdave/status/1104411931832508416</t>
  </si>
  <si>
    <t>https://twitter.com/#!/effectualedu/status/1104424165619236864</t>
  </si>
  <si>
    <t>https://twitter.com/#!/jcasatodd/status/1102737071087800320</t>
  </si>
  <si>
    <t>https://twitter.com/#!/jcasatodd/status/1104429277104259073</t>
  </si>
  <si>
    <t>https://twitter.com/#!/jcasatodd/status/1101112428304183297</t>
  </si>
  <si>
    <t>https://twitter.com/#!/jcasatodd/status/1101867879690129408</t>
  </si>
  <si>
    <t>https://twitter.com/#!/jcasatodd/status/1101869636767891457</t>
  </si>
  <si>
    <t>https://twitter.com/#!/jcasatodd/status/1101871633000734720</t>
  </si>
  <si>
    <t>https://twitter.com/#!/jcasatodd/status/1104394582597472256</t>
  </si>
  <si>
    <t>https://twitter.com/#!/jcasatodd/status/1104403972427784192</t>
  </si>
  <si>
    <t>https://twitter.com/#!/jcasatodd/status/1104404726425120768</t>
  </si>
  <si>
    <t>https://twitter.com/#!/jcasatodd/status/1104405230555410432</t>
  </si>
  <si>
    <t>https://twitter.com/#!/jcasatodd/status/1104405733398007808</t>
  </si>
  <si>
    <t>https://twitter.com/#!/jcasatodd/status/1104406236395532288</t>
  </si>
  <si>
    <t>https://twitter.com/#!/jcasatodd/status/1104406487902765062</t>
  </si>
  <si>
    <t>https://twitter.com/#!/jcasatodd/status/1104406992003579904</t>
  </si>
  <si>
    <t>https://twitter.com/#!/jcasatodd/status/1104407997999022081</t>
  </si>
  <si>
    <t>https://twitter.com/#!/jcasatodd/status/1104408249950965761</t>
  </si>
  <si>
    <t>https://twitter.com/#!/jcasatodd/status/1104408752902496256</t>
  </si>
  <si>
    <t>https://twitter.com/#!/jcasatodd/status/1104409507810033664</t>
  </si>
  <si>
    <t>https://twitter.com/#!/jcasatodd/status/1104409508095451137</t>
  </si>
  <si>
    <t>https://twitter.com/#!/jcasatodd/status/1104411017801420800</t>
  </si>
  <si>
    <t>1101458462385483776</t>
  </si>
  <si>
    <t>1101467670157889536</t>
  </si>
  <si>
    <t>1101468013847560193</t>
  </si>
  <si>
    <t>1101470738723135488</t>
  </si>
  <si>
    <t>1101821223678459904</t>
  </si>
  <si>
    <t>1102022404266696704</t>
  </si>
  <si>
    <t>1102190479817482240</t>
  </si>
  <si>
    <t>1102199469632679936</t>
  </si>
  <si>
    <t>1102273803458150401</t>
  </si>
  <si>
    <t>1102328873931354112</t>
  </si>
  <si>
    <t>1102375602085089282</t>
  </si>
  <si>
    <t>1102547802842955776</t>
  </si>
  <si>
    <t>1102689853865689088</t>
  </si>
  <si>
    <t>1102690484412207104</t>
  </si>
  <si>
    <t>1102692641052024833</t>
  </si>
  <si>
    <t>1102708003218829313</t>
  </si>
  <si>
    <t>1102719458479693824</t>
  </si>
  <si>
    <t>1102719905378365441</t>
  </si>
  <si>
    <t>1102723609108205570</t>
  </si>
  <si>
    <t>1102725647330353152</t>
  </si>
  <si>
    <t>1102727911763832837</t>
  </si>
  <si>
    <t>1102728587747213313</t>
  </si>
  <si>
    <t>1102734414797201408</t>
  </si>
  <si>
    <t>1102737145146437633</t>
  </si>
  <si>
    <t>1102737160971698181</t>
  </si>
  <si>
    <t>1102758816624582656</t>
  </si>
  <si>
    <t>1102768898682900481</t>
  </si>
  <si>
    <t>1102780321324359681</t>
  </si>
  <si>
    <t>1102794918043344896</t>
  </si>
  <si>
    <t>1102863553139109888</t>
  </si>
  <si>
    <t>1102898413992112128</t>
  </si>
  <si>
    <t>1102922113508433920</t>
  </si>
  <si>
    <t>1102922226897170433</t>
  </si>
  <si>
    <t>1102940635248488448</t>
  </si>
  <si>
    <t>1102566281205743616</t>
  </si>
  <si>
    <t>1102946297793970179</t>
  </si>
  <si>
    <t>1102566815677509632</t>
  </si>
  <si>
    <t>1102968904895381510</t>
  </si>
  <si>
    <t>1102296780211920896</t>
  </si>
  <si>
    <t>1103024080360476673</t>
  </si>
  <si>
    <t>1103038604664860673</t>
  </si>
  <si>
    <t>1103088056268214272</t>
  </si>
  <si>
    <t>1103303060166770689</t>
  </si>
  <si>
    <t>1103658082117341185</t>
  </si>
  <si>
    <t>1103659191745564678</t>
  </si>
  <si>
    <t>1102214675410890752</t>
  </si>
  <si>
    <t>1103733467077054464</t>
  </si>
  <si>
    <t>1103887268790468608</t>
  </si>
  <si>
    <t>1103904032836354049</t>
  </si>
  <si>
    <t>1104041773997809664</t>
  </si>
  <si>
    <t>1104043161192677380</t>
  </si>
  <si>
    <t>1104043351807004675</t>
  </si>
  <si>
    <t>1104253278555004931</t>
  </si>
  <si>
    <t>1104281206240141312</t>
  </si>
  <si>
    <t>1104289822766559233</t>
  </si>
  <si>
    <t>1104341286545436672</t>
  </si>
  <si>
    <t>1104403035416117248</t>
  </si>
  <si>
    <t>1104403875879141377</t>
  </si>
  <si>
    <t>1104404022956568583</t>
  </si>
  <si>
    <t>1104405179510616064</t>
  </si>
  <si>
    <t>1104406362723942400</t>
  </si>
  <si>
    <t>1104406435566280705</t>
  </si>
  <si>
    <t>1104406480810258432</t>
  </si>
  <si>
    <t>1104406658124533761</t>
  </si>
  <si>
    <t>1104406802786066432</t>
  </si>
  <si>
    <t>1102883133089828864</t>
  </si>
  <si>
    <t>1104406562158923783</t>
  </si>
  <si>
    <t>1104407691009626114</t>
  </si>
  <si>
    <t>1104407730951983104</t>
  </si>
  <si>
    <t>1104407744902250496</t>
  </si>
  <si>
    <t>1104408132636295170</t>
  </si>
  <si>
    <t>1104408219194191873</t>
  </si>
  <si>
    <t>1104408370797146113</t>
  </si>
  <si>
    <t>1104408509335158785</t>
  </si>
  <si>
    <t>1104408569208803329</t>
  </si>
  <si>
    <t>1104408608475889664</t>
  </si>
  <si>
    <t>1104405031229374464</t>
  </si>
  <si>
    <t>1104407297973903360</t>
  </si>
  <si>
    <t>1104408784447844352</t>
  </si>
  <si>
    <t>1104396622744698881</t>
  </si>
  <si>
    <t>1104409092720869382</t>
  </si>
  <si>
    <t>1104409147238502400</t>
  </si>
  <si>
    <t>1101463961596280833</t>
  </si>
  <si>
    <t>1104409462071353346</t>
  </si>
  <si>
    <t>1104409607370407936</t>
  </si>
  <si>
    <t>1104409630757675008</t>
  </si>
  <si>
    <t>1104408774188642310</t>
  </si>
  <si>
    <t>1104410035105529857</t>
  </si>
  <si>
    <t>1104407152192454656</t>
  </si>
  <si>
    <t>1104410187484475392</t>
  </si>
  <si>
    <t>1104410204462968832</t>
  </si>
  <si>
    <t>1104404819022876672</t>
  </si>
  <si>
    <t>1104405470423465985</t>
  </si>
  <si>
    <t>1104406972424769536</t>
  </si>
  <si>
    <t>1104408193751568384</t>
  </si>
  <si>
    <t>1104409195309355008</t>
  </si>
  <si>
    <t>1104410261635719170</t>
  </si>
  <si>
    <t>1101603243803770881</t>
  </si>
  <si>
    <t>1101871726626070528</t>
  </si>
  <si>
    <t>1102206001695084544</t>
  </si>
  <si>
    <t>1104307154838794240</t>
  </si>
  <si>
    <t>1104409952154722304</t>
  </si>
  <si>
    <t>1104410337380614144</t>
  </si>
  <si>
    <t>1104409800400498689</t>
  </si>
  <si>
    <t>1104410429164417024</t>
  </si>
  <si>
    <t>1104410485246455809</t>
  </si>
  <si>
    <t>1104410492561485824</t>
  </si>
  <si>
    <t>1104406242523414529</t>
  </si>
  <si>
    <t>1104407781669367808</t>
  </si>
  <si>
    <t>1104409426134413313</t>
  </si>
  <si>
    <t>1104410994183294980</t>
  </si>
  <si>
    <t>1104411150547075072</t>
  </si>
  <si>
    <t>1104411405229338624</t>
  </si>
  <si>
    <t>1104411207807705088</t>
  </si>
  <si>
    <t>1104411415006380032</t>
  </si>
  <si>
    <t>1104408102437355521</t>
  </si>
  <si>
    <t>1104408265142796288</t>
  </si>
  <si>
    <t>1104410052239216640</t>
  </si>
  <si>
    <t>1104411507167842304</t>
  </si>
  <si>
    <t>1104411564986298368</t>
  </si>
  <si>
    <t>1104411652319924224</t>
  </si>
  <si>
    <t>1104411804883546112</t>
  </si>
  <si>
    <t>1102921903688294400</t>
  </si>
  <si>
    <t>1102689148773621761</t>
  </si>
  <si>
    <t>1104412032865050624</t>
  </si>
  <si>
    <t>1104404705491341312</t>
  </si>
  <si>
    <t>1104408197744345088</t>
  </si>
  <si>
    <t>1104409900317212672</t>
  </si>
  <si>
    <t>1104411890883551232</t>
  </si>
  <si>
    <t>1104408622359085057</t>
  </si>
  <si>
    <t>1104412296145707010</t>
  </si>
  <si>
    <t>1104412300138688517</t>
  </si>
  <si>
    <t>1104412354035503104</t>
  </si>
  <si>
    <t>1104412408829882368</t>
  </si>
  <si>
    <t>1104408336500428801</t>
  </si>
  <si>
    <t>1104410589017923584</t>
  </si>
  <si>
    <t>1104412583312932865</t>
  </si>
  <si>
    <t>1104412655228542981</t>
  </si>
  <si>
    <t>1104406269459341314</t>
  </si>
  <si>
    <t>1104413045521108993</t>
  </si>
  <si>
    <t>1104413730492755968</t>
  </si>
  <si>
    <t>1104414018427604992</t>
  </si>
  <si>
    <t>1104414387228487681</t>
  </si>
  <si>
    <t>1104412852058812416</t>
  </si>
  <si>
    <t>1104412973114818561</t>
  </si>
  <si>
    <t>1104413180309237760</t>
  </si>
  <si>
    <t>1104413469498138624</t>
  </si>
  <si>
    <t>1104414260912930816</t>
  </si>
  <si>
    <t>1104414391645151232</t>
  </si>
  <si>
    <t>1104415007687741441</t>
  </si>
  <si>
    <t>1104415602972622848</t>
  </si>
  <si>
    <t>1104413990401310720</t>
  </si>
  <si>
    <t>1104415853846511617</t>
  </si>
  <si>
    <t>1104415754110283776</t>
  </si>
  <si>
    <t>1104416173523902465</t>
  </si>
  <si>
    <t>1104342886953431040</t>
  </si>
  <si>
    <t>1104217357960933376</t>
  </si>
  <si>
    <t>1104327408663040003</t>
  </si>
  <si>
    <t>1104215926902349824</t>
  </si>
  <si>
    <t>1104403772145573889</t>
  </si>
  <si>
    <t>1104360582323601408</t>
  </si>
  <si>
    <t>1104216785845284864</t>
  </si>
  <si>
    <t>1104406695948673029</t>
  </si>
  <si>
    <t>1104416826119733248</t>
  </si>
  <si>
    <t>1104414674492092416</t>
  </si>
  <si>
    <t>1104416083337928705</t>
  </si>
  <si>
    <t>1104416834139377669</t>
  </si>
  <si>
    <t>1104416845455605760</t>
  </si>
  <si>
    <t>1104410826151157762</t>
  </si>
  <si>
    <t>1104411800777326597</t>
  </si>
  <si>
    <t>1104223502444449792</t>
  </si>
  <si>
    <t>1104409302155120640</t>
  </si>
  <si>
    <t>1104409760873500673</t>
  </si>
  <si>
    <t>1104409802648834048</t>
  </si>
  <si>
    <t>1104410143897411584</t>
  </si>
  <si>
    <t>1104410767284150274</t>
  </si>
  <si>
    <t>1104411620099481600</t>
  </si>
  <si>
    <t>1104417395525988352</t>
  </si>
  <si>
    <t>1104417959727038464</t>
  </si>
  <si>
    <t>1104418045408276481</t>
  </si>
  <si>
    <t>1104419796941197316</t>
  </si>
  <si>
    <t>1104419903333851136</t>
  </si>
  <si>
    <t>1104420799966937088</t>
  </si>
  <si>
    <t>1104423003197239301</t>
  </si>
  <si>
    <t>1104423023577321472</t>
  </si>
  <si>
    <t>1104423209984761858</t>
  </si>
  <si>
    <t>1104423603666268161</t>
  </si>
  <si>
    <t>1104423732527927297</t>
  </si>
  <si>
    <t>1104423902598451200</t>
  </si>
  <si>
    <t>1104424253896704001</t>
  </si>
  <si>
    <t>1104424543874138113</t>
  </si>
  <si>
    <t>1104423660100730880</t>
  </si>
  <si>
    <t>1104425553317244928</t>
  </si>
  <si>
    <t>1104428520367890433</t>
  </si>
  <si>
    <t>1104428535228321793</t>
  </si>
  <si>
    <t>1104428983804932097</t>
  </si>
  <si>
    <t>1104429025416695809</t>
  </si>
  <si>
    <t>1101906906824663041</t>
  </si>
  <si>
    <t>1101892635520892929</t>
  </si>
  <si>
    <t>1102775610772844544</t>
  </si>
  <si>
    <t>1102188280764878848</t>
  </si>
  <si>
    <t>1102273101537062912</t>
  </si>
  <si>
    <t>1102190783430569984</t>
  </si>
  <si>
    <t>1103413203940204544</t>
  </si>
  <si>
    <t>1103290102892109828</t>
  </si>
  <si>
    <t>1103452710693679105</t>
  </si>
  <si>
    <t>1104410918870487041</t>
  </si>
  <si>
    <t>1103287177906143235</t>
  </si>
  <si>
    <t>1104410381483565056</t>
  </si>
  <si>
    <t>1104409085443661826</t>
  </si>
  <si>
    <t>1104409165945024512</t>
  </si>
  <si>
    <t>1104410611197374464</t>
  </si>
  <si>
    <t>1104414747322134530</t>
  </si>
  <si>
    <t>1104414781929336833</t>
  </si>
  <si>
    <t>1104410293227147264</t>
  </si>
  <si>
    <t>1104405860153942017</t>
  </si>
  <si>
    <t>1104410633108250625</t>
  </si>
  <si>
    <t>1104410702515601408</t>
  </si>
  <si>
    <t>1104410514627547137</t>
  </si>
  <si>
    <t>1104422190546444288</t>
  </si>
  <si>
    <t>1104422916727308288</t>
  </si>
  <si>
    <t>1104422917637435392</t>
  </si>
  <si>
    <t>1104410556327489536</t>
  </si>
  <si>
    <t>1104406335146221570</t>
  </si>
  <si>
    <t>1104410957936242688</t>
  </si>
  <si>
    <t>1104428244168835073</t>
  </si>
  <si>
    <t>1104220024267509761</t>
  </si>
  <si>
    <t>1104410715178393601</t>
  </si>
  <si>
    <t>1104412297727000576</t>
  </si>
  <si>
    <t>1104405708005502976</t>
  </si>
  <si>
    <t>1104407663310524417</t>
  </si>
  <si>
    <t>1104408665765937152</t>
  </si>
  <si>
    <t>1104410242509651969</t>
  </si>
  <si>
    <t>1104410678113255424</t>
  </si>
  <si>
    <t>1104411960232206336</t>
  </si>
  <si>
    <t>1104403108073857024</t>
  </si>
  <si>
    <t>1104411116157853696</t>
  </si>
  <si>
    <t>1104286723985465345</t>
  </si>
  <si>
    <t>1104412327456063490</t>
  </si>
  <si>
    <t>1104412647942807553</t>
  </si>
  <si>
    <t>1104413060658130945</t>
  </si>
  <si>
    <t>1104215590905040896</t>
  </si>
  <si>
    <t>1104399622213115904</t>
  </si>
  <si>
    <t>1104407851739635712</t>
  </si>
  <si>
    <t>1104235532597354496</t>
  </si>
  <si>
    <t>1104226286208081921</t>
  </si>
  <si>
    <t>1104395761276649474</t>
  </si>
  <si>
    <t>1104041041701683201</t>
  </si>
  <si>
    <t>1104395082063503360</t>
  </si>
  <si>
    <t>1104404002060431360</t>
  </si>
  <si>
    <t>1104405615256858624</t>
  </si>
  <si>
    <t>1104407405180334080</t>
  </si>
  <si>
    <t>1104408343811043333</t>
  </si>
  <si>
    <t>1104410712565145600</t>
  </si>
  <si>
    <t>1102695434928164869</t>
  </si>
  <si>
    <t>1104395748035252229</t>
  </si>
  <si>
    <t>1104405088142065664</t>
  </si>
  <si>
    <t>1104409394807271424</t>
  </si>
  <si>
    <t>1104410885647466496</t>
  </si>
  <si>
    <t>1104412021691482113</t>
  </si>
  <si>
    <t>1104412039362031617</t>
  </si>
  <si>
    <t>1104414706637381632</t>
  </si>
  <si>
    <t>1102723394359963650</t>
  </si>
  <si>
    <t>1104414720864464897</t>
  </si>
  <si>
    <t>1104414737289351170</t>
  </si>
  <si>
    <t>1104402732041961472</t>
  </si>
  <si>
    <t>1104403664502849536</t>
  </si>
  <si>
    <t>1104404418244403201</t>
  </si>
  <si>
    <t>1104405707372150784</t>
  </si>
  <si>
    <t>1104405805191688193</t>
  </si>
  <si>
    <t>1104406196403011585</t>
  </si>
  <si>
    <t>1104406638297899011</t>
  </si>
  <si>
    <t>1104407323953442818</t>
  </si>
  <si>
    <t>1104408324567490561</t>
  </si>
  <si>
    <t>1104410548144238592</t>
  </si>
  <si>
    <t>1104411858549657600</t>
  </si>
  <si>
    <t>1104411931832508416</t>
  </si>
  <si>
    <t>1104424165619236864</t>
  </si>
  <si>
    <t>1102737071087800320</t>
  </si>
  <si>
    <t>1104429277104259073</t>
  </si>
  <si>
    <t>1101112428304183297</t>
  </si>
  <si>
    <t>1101867879690129408</t>
  </si>
  <si>
    <t>1101869636767891457</t>
  </si>
  <si>
    <t>1101871633000734720</t>
  </si>
  <si>
    <t>1104394582597472256</t>
  </si>
  <si>
    <t>1104403972427784192</t>
  </si>
  <si>
    <t>1104404726425120768</t>
  </si>
  <si>
    <t>1104405230555410432</t>
  </si>
  <si>
    <t>1104405733398007808</t>
  </si>
  <si>
    <t>1104406236395532288</t>
  </si>
  <si>
    <t>1104406487902765062</t>
  </si>
  <si>
    <t>1104406992003579904</t>
  </si>
  <si>
    <t>1104407997999022081</t>
  </si>
  <si>
    <t>1104408249950965761</t>
  </si>
  <si>
    <t>1104408752902496256</t>
  </si>
  <si>
    <t>1104409507810033664</t>
  </si>
  <si>
    <t>1104409508095451137</t>
  </si>
  <si>
    <t>1104411017801420800</t>
  </si>
  <si>
    <t>1101574100164710400</t>
  </si>
  <si>
    <t>1104407931792080898</t>
  </si>
  <si>
    <t>1101881297201291266</t>
  </si>
  <si>
    <t>1104409627662270464</t>
  </si>
  <si>
    <t>1104410060694859777</t>
  </si>
  <si>
    <t>1104424888113205250</t>
  </si>
  <si>
    <t>1104421275756183552</t>
  </si>
  <si>
    <t/>
  </si>
  <si>
    <t>1091045241291976709</t>
  </si>
  <si>
    <t>1315013377</t>
  </si>
  <si>
    <t>240961894</t>
  </si>
  <si>
    <t>1616479344</t>
  </si>
  <si>
    <t>731500745124630529</t>
  </si>
  <si>
    <t>908489512589787137</t>
  </si>
  <si>
    <t>2997241022</t>
  </si>
  <si>
    <t>200715240</t>
  </si>
  <si>
    <t>258655281</t>
  </si>
  <si>
    <t>923159971684147200</t>
  </si>
  <si>
    <t>925569958733537280</t>
  </si>
  <si>
    <t>en</t>
  </si>
  <si>
    <t>1101858956299984896</t>
  </si>
  <si>
    <t>1101901682596855809</t>
  </si>
  <si>
    <t>1101868766290305024</t>
  </si>
  <si>
    <t>1104409040178810880</t>
  </si>
  <si>
    <t>1104411017948233728</t>
  </si>
  <si>
    <t>1099679727600762880</t>
  </si>
  <si>
    <t>1100994777334583296</t>
  </si>
  <si>
    <t>1101869800010133505</t>
  </si>
  <si>
    <t>Twitter for iPad</t>
  </si>
  <si>
    <t>Twitter for iPhone</t>
  </si>
  <si>
    <t>Twitter Web Client</t>
  </si>
  <si>
    <t>Twitter for Android</t>
  </si>
  <si>
    <t>TweetDeck</t>
  </si>
  <si>
    <t>HubSpot</t>
  </si>
  <si>
    <t>Big Data Specialists</t>
  </si>
  <si>
    <t>The Tweeted Times</t>
  </si>
  <si>
    <t>Twitter Web App</t>
  </si>
  <si>
    <t>-117.065683,32.638243 
-116.991198,32.638243 
-116.991198,32.6915952 
-117.065683,32.6915952</t>
  </si>
  <si>
    <t>-80.1309396,26.420813 
-80.05542,26.420813 
-80.05542,26.491482 
-80.1309396,26.491482</t>
  </si>
  <si>
    <t>-83.67529,36.540739 
-75.16644,36.540739 
-75.16644,39.466012 
-83.67529,39.466012</t>
  </si>
  <si>
    <t>-119.93251,36.648905 
-119.632419,36.648905 
-119.632419,36.923179 
-119.93251,36.923179</t>
  </si>
  <si>
    <t>United States</t>
  </si>
  <si>
    <t>US</t>
  </si>
  <si>
    <t>Bonita, CA</t>
  </si>
  <si>
    <t>Delray Beach, FL</t>
  </si>
  <si>
    <t>Virginia, USA</t>
  </si>
  <si>
    <t>Fresno, CA</t>
  </si>
  <si>
    <t>dfb4dd1ba29fead1</t>
  </si>
  <si>
    <t>b4a0e9082dcc8436</t>
  </si>
  <si>
    <t>5635c19c2b5078d1</t>
  </si>
  <si>
    <t>944c03c1d85ef480</t>
  </si>
  <si>
    <t>Bonita</t>
  </si>
  <si>
    <t>Delray Beach</t>
  </si>
  <si>
    <t>Virginia</t>
  </si>
  <si>
    <t>Fresno</t>
  </si>
  <si>
    <t>city</t>
  </si>
  <si>
    <t>admin</t>
  </si>
  <si>
    <t>https://api.twitter.com/1.1/geo/id/dfb4dd1ba29fead1.json</t>
  </si>
  <si>
    <t>https://api.twitter.com/1.1/geo/id/b4a0e9082dcc8436.json</t>
  </si>
  <si>
    <t>https://api.twitter.com/1.1/geo/id/5635c19c2b5078d1.json</t>
  </si>
  <si>
    <t>https://api.twitter.com/1.1/geo/id/944c03c1d85ef480.json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</si>
  <si>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</si>
  <si>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</si>
  <si>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</si>
  <si>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</si>
  <si>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</si>
  <si>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</si>
  <si>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</si>
  <si>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</si>
  <si>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</si>
  <si>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</si>
  <si>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</si>
  <si>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</si>
  <si>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</si>
  <si>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</si>
  <si>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</si>
  <si>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</si>
  <si>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</si>
  <si>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</si>
  <si>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</si>
  <si>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</si>
  <si>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</si>
  <si>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Hans Appel</t>
  </si>
  <si>
    <t>George Couros</t>
  </si>
  <si>
    <t>Phil Evans</t>
  </si>
  <si>
    <t>Jennifer Casa-Todd</t>
  </si>
  <si>
    <t>Elisabeth Bostwick</t>
  </si>
  <si>
    <t>Miss Bantillo</t>
  </si>
  <si>
    <t>Stacie Taylor</t>
  </si>
  <si>
    <t>Kenneth Lewis</t>
  </si>
  <si>
    <t>Mrs. L. Schubert</t>
  </si>
  <si>
    <t>Michelle Heindrichs</t>
  </si>
  <si>
    <t>Michael Way Skinner</t>
  </si>
  <si>
    <t>Sandra Coniglio</t>
  </si>
  <si>
    <t>Darren Hudgins</t>
  </si>
  <si>
    <t>Library Girl</t>
  </si>
  <si>
    <t>terri perper</t>
  </si>
  <si>
    <t>J.N.G.</t>
  </si>
  <si>
    <t>Common Sense Education</t>
  </si>
  <si>
    <t>Peter H. Reynolds</t>
  </si>
  <si>
    <t>Kelly McManus</t>
  </si>
  <si>
    <t>Jennifer Hines</t>
  </si>
  <si>
    <t>Dave Burgess</t>
  </si>
  <si>
    <t>Dan Montanaro</t>
  </si>
  <si>
    <t>Brandi Smith</t>
  </si>
  <si>
    <t>Darrell Layfield</t>
  </si>
  <si>
    <t>Teresa Gross _xD83D__xDCDD__xD83D__xDCDA_</t>
  </si>
  <si>
    <t>Jonathan Alsheimer</t>
  </si>
  <si>
    <t>Karen Caswell</t>
  </si>
  <si>
    <t>Jill Rossetti</t>
  </si>
  <si>
    <t>Starr Sackstein, NBCT</t>
  </si>
  <si>
    <t>Eileen Kalbfus</t>
  </si>
  <si>
    <t>Tungalag D</t>
  </si>
  <si>
    <t>Arika Dickens</t>
  </si>
  <si>
    <t>Cathy Williams</t>
  </si>
  <si>
    <t>Rease Newton</t>
  </si>
  <si>
    <t>Gaétan Hammond</t>
  </si>
  <si>
    <t>Mina Sangermano</t>
  </si>
  <si>
    <t>Jyoti Chopra_xD83D__xDD8B_</t>
  </si>
  <si>
    <t>Wizard Ayush</t>
  </si>
  <si>
    <t>WonderAnanya _xD83C__xDF3C_</t>
  </si>
  <si>
    <t>Lou Paonessa</t>
  </si>
  <si>
    <t>George Ashford</t>
  </si>
  <si>
    <t>_xD83C__xDDFA__xD83C__xDDF8_ cgoodwoman</t>
  </si>
  <si>
    <t>_xD83C__xDF08_✨Breeze _xD83D__xDE18__xD83D__xDC99_</t>
  </si>
  <si>
    <t>Lissa Bonnell Davies</t>
  </si>
  <si>
    <t>Tarrant Institute</t>
  </si>
  <si>
    <t>UVM CESS</t>
  </si>
  <si>
    <t>Theresa Olsen _xD83C__xDF6B_☕️</t>
  </si>
  <si>
    <t>Rachelle Dene Poth</t>
  </si>
  <si>
    <t>Jon Harper ;</t>
  </si>
  <si>
    <t>Jimmy Casas</t>
  </si>
  <si>
    <t>Barbara Bray</t>
  </si>
  <si>
    <t>Tisha Richmond</t>
  </si>
  <si>
    <t>Tara M Martin</t>
  </si>
  <si>
    <t>John Pettus</t>
  </si>
  <si>
    <t>Jamie lessard</t>
  </si>
  <si>
    <t>Sara Ancrum</t>
  </si>
  <si>
    <t>Costello Elementary</t>
  </si>
  <si>
    <t>Grayson McKinney, Ed.S</t>
  </si>
  <si>
    <t>Zach Rondot</t>
  </si>
  <si>
    <t>_xD835__xDD44__xD835__xDD5A__xD835__xDD54__xD835__xDD59__xD835__xDD52__xD835__xDD56__xD835__xDD5D_ _xD835__xDD3B__xD835__xDD63__xD835__xDD56__xD835__xDD6B__xD835__xDD56__xD835__xDD5C_</t>
  </si>
  <si>
    <t>Lake Shore Middle</t>
  </si>
  <si>
    <t>Lake Shore HS</t>
  </si>
  <si>
    <t>Mr. Dan Gerken</t>
  </si>
  <si>
    <t>Deann Poleon</t>
  </si>
  <si>
    <t>Marialice B.F.X. Curran, Ph.D.</t>
  </si>
  <si>
    <t>Insight ADVANCE</t>
  </si>
  <si>
    <t>Chidambara .ML.</t>
  </si>
  <si>
    <t>Pakay</t>
  </si>
  <si>
    <t>Cindy Tucker</t>
  </si>
  <si>
    <t>Mr Oulton</t>
  </si>
  <si>
    <t>Heidi Carr</t>
  </si>
  <si>
    <t>Shelley Burgess</t>
  </si>
  <si>
    <t>Beth Houf</t>
  </si>
  <si>
    <t>_xD835__xDD4A__xD835__xDD54__xD835__xDD60__xD835__xDD65__xD835__xDD65_ ℕ_xD835__xDD66__xD835__xDD5F__xD835__xDD56__xD835__xDD64_</t>
  </si>
  <si>
    <t>Katie Ann</t>
  </si>
  <si>
    <t>_xD83D__xDC9E_Leigh Ragsdale_xD83D__xDC9E_</t>
  </si>
  <si>
    <t>Michael Bostwick</t>
  </si>
  <si>
    <t>Monique Prince _xD83D__xDC0A_☠️</t>
  </si>
  <si>
    <t>TheBlackApple</t>
  </si>
  <si>
    <t>Emily Howell, Ed.S.</t>
  </si>
  <si>
    <t>Vicki Moro</t>
  </si>
  <si>
    <t>Jove Stickel ED.S.</t>
  </si>
  <si>
    <t>Kimberly Cole</t>
  </si>
  <si>
    <t>Jens Wenzel</t>
  </si>
  <si>
    <t>Jessica Matzke</t>
  </si>
  <si>
    <t>Vincent Caputo</t>
  </si>
  <si>
    <t>Tim Riley</t>
  </si>
  <si>
    <t>⚓️ Bobbie French ☠️</t>
  </si>
  <si>
    <t>Samona</t>
  </si>
  <si>
    <t>MsV</t>
  </si>
  <si>
    <t>MrSchrammel</t>
  </si>
  <si>
    <t>Kenneth Powell</t>
  </si>
  <si>
    <t>Suzana Zeitz</t>
  </si>
  <si>
    <t>Eli Casaus</t>
  </si>
  <si>
    <t>Beth Brady</t>
  </si>
  <si>
    <t>Elitsa Krumova</t>
  </si>
  <si>
    <t>Tamara Letter</t>
  </si>
  <si>
    <t>Mariah Rackley</t>
  </si>
  <si>
    <t>Sutton Music, Band, &amp; Choir</t>
  </si>
  <si>
    <t>Lisa Smith</t>
  </si>
  <si>
    <t>Ms. Clay</t>
  </si>
  <si>
    <t>Hart of Learning</t>
  </si>
  <si>
    <t>Prodigy Game</t>
  </si>
  <si>
    <t>Edmodo</t>
  </si>
  <si>
    <t>Melissa Sidebotham</t>
  </si>
  <si>
    <t>Christiana Challoner</t>
  </si>
  <si>
    <t>Kim Aman</t>
  </si>
  <si>
    <t>Dave Burgess Consulting, Inc.</t>
  </si>
  <si>
    <t>Barbara A.Zielonka</t>
  </si>
  <si>
    <t>Dave Heculuck</t>
  </si>
  <si>
    <t>Brandon Nonnemaker</t>
  </si>
  <si>
    <t>Carri Oslager</t>
  </si>
  <si>
    <t>Raul Cortez</t>
  </si>
  <si>
    <t>Matt Holloway</t>
  </si>
  <si>
    <t>Susan Spellman Cann</t>
  </si>
  <si>
    <t>Alice Keeler</t>
  </si>
  <si>
    <t>Dr Joan McGettigan</t>
  </si>
  <si>
    <t>North Broward Prep</t>
  </si>
  <si>
    <t>Tanya Avrith</t>
  </si>
  <si>
    <t>Chuck Moss</t>
  </si>
  <si>
    <t>Garrett Kerr</t>
  </si>
  <si>
    <t>Courtney Peterson</t>
  </si>
  <si>
    <t>Julie Nilsson Smith</t>
  </si>
  <si>
    <t>James Allen</t>
  </si>
  <si>
    <t>Julie Kuhn</t>
  </si>
  <si>
    <t>Tammy Allen</t>
  </si>
  <si>
    <t>Jody Britten</t>
  </si>
  <si>
    <t>Robert Abney</t>
  </si>
  <si>
    <t>Lᴀᴜʀᴀ Sᴛᴇɪɴʙʀɪɴᴋ</t>
  </si>
  <si>
    <t>YѴƐS MΛĪИѴĪĿĿƐ _xD83D__xDC4D_</t>
  </si>
  <si>
    <t>sandy anderson</t>
  </si>
  <si>
    <t>WHS Teaching Professions</t>
  </si>
  <si>
    <t>Jane Silva</t>
  </si>
  <si>
    <t>Lisa Gearman</t>
  </si>
  <si>
    <t>Dr. Lindsay Portnoy</t>
  </si>
  <si>
    <t>#ONedSsChat</t>
  </si>
  <si>
    <t>Learnics</t>
  </si>
  <si>
    <t>Crystal Delta</t>
  </si>
  <si>
    <t>_xD835__xDD3B__xD835__xDD63_. _xD835__xDD3C__xD835__xDD63__xD835__xDD5A__xD835__xDD5C_ _xD835__xDD50__xD835__xDD60__xD835__xDD66__xD835__xDD5F__xD835__xDD58__xD835__xDD5E__xD835__xDD52__xD835__xDD5F_ #_xD835__xDD3B__xD835__xDFDF__xD835__xDFD8_</t>
  </si>
  <si>
    <t>Rich Czyz</t>
  </si>
  <si>
    <t>Sue Tonnesen</t>
  </si>
  <si>
    <t>Sean Gaillard</t>
  </si>
  <si>
    <t>Jay Billy</t>
  </si>
  <si>
    <t>momsasprincipals</t>
  </si>
  <si>
    <t>Teacher2Teacher</t>
  </si>
  <si>
    <t>Jessica Cabeen</t>
  </si>
  <si>
    <t>Sanée Bell, Ed.D.</t>
  </si>
  <si>
    <t>Nili Bartley</t>
  </si>
  <si>
    <t>Paolo De Buono, _xD83C__xDF08_ MSc, JD, OCT</t>
  </si>
  <si>
    <t>Alicia Ray</t>
  </si>
  <si>
    <t>Squeaky Altman-Lewis</t>
  </si>
  <si>
    <t>Brad Weaver</t>
  </si>
  <si>
    <t>zeba raza</t>
  </si>
  <si>
    <t>Ron James</t>
  </si>
  <si>
    <t>SDGs For Children</t>
  </si>
  <si>
    <t>Gracie MacDonald</t>
  </si>
  <si>
    <t>Maureen C. Miller, CETL</t>
  </si>
  <si>
    <t>Juan García</t>
  </si>
  <si>
    <t>Terry</t>
  </si>
  <si>
    <t>John Luthringer</t>
  </si>
  <si>
    <t>Janine Brooks</t>
  </si>
  <si>
    <t>Bryn</t>
  </si>
  <si>
    <t>Tiffany Alrefae</t>
  </si>
  <si>
    <t>Teresa Nicholson</t>
  </si>
  <si>
    <t>Steve Chisik</t>
  </si>
  <si>
    <t>Kaitlin Tart</t>
  </si>
  <si>
    <t>Tom Stoner</t>
  </si>
  <si>
    <t>Tim Cavey</t>
  </si>
  <si>
    <t>Not Many of You Should Become Teachers</t>
  </si>
  <si>
    <t>Rick Bath</t>
  </si>
  <si>
    <t>jordan mayer</t>
  </si>
  <si>
    <t>Mr. Riley Dueck</t>
  </si>
  <si>
    <t>Jeff Nelson</t>
  </si>
  <si>
    <t>Dr. Todd Schmidt</t>
  </si>
  <si>
    <t>Lisa Johnson</t>
  </si>
  <si>
    <t>Monica Spillman, EDU</t>
  </si>
  <si>
    <t>Jeff Kubiak</t>
  </si>
  <si>
    <t>Annick Rauch</t>
  </si>
  <si>
    <t>Cory Colby</t>
  </si>
  <si>
    <t>Isabel Morales</t>
  </si>
  <si>
    <t>Beth Carroll</t>
  </si>
  <si>
    <t>EMS Counselor// Passionate about School Culture, Leadership, and Kindness// #WildcatNation @emswildcats1 //#AwardWinningCulture//https://t.co/Qxnx4erjkw</t>
  </si>
  <si>
    <t>The best educators change the trajectories of those they serve. Through learning, teaching, writing, &amp; speaking, I continue to aspire to this. I also love dogs.</t>
  </si>
  <si>
    <t>Lifelong Learner. Education Advocate. Speaker. IB Development Specialist. Aussie born expat in the USA. https://t.co/ZwZktvy2PC #TeacherAgency #AGameEd</t>
  </si>
  <si>
    <t>I learn. I teach. I write. I am a mom, wife, T-Librarian, speaker, author of #socialLEADia DP-EE Coordinator @GEGOntario &amp; #ISTElibs leader, @ONEdSschat advisor</t>
  </si>
  <si>
    <t>Instructional Coach | Speaker | Author of Take the L.E.A.P. #LEAPeffect | #LeadUpTeach Co-Founder https://t.co/geFg9KVPTm #leadupchat | NY #PBSdigitalinnovator</t>
  </si>
  <si>
    <t>Teacher at OMSD. Just a passionate person in an educational village trying to awaken all little humans to reach their full potential.</t>
  </si>
  <si>
    <t>Learner, Educator, Technology Integrator, Learn, Create, Share! Executive Committee Member of https://t.co/2RrrQW0Bi0, #hcpspln #hcpsethics</t>
  </si>
  <si>
    <t>High School History teacher for 32 years.</t>
  </si>
  <si>
    <t>middle school _xD83D__xDC69_‍_xD83C__xDFEB__xD83D__xDC69__xD83C__xDFFB_‍_xD83D__xDD27__xD83D__xDC69_‍_xD83D__xDCBB__xD83C__xDFC0_, I _xD83D__xDC97_ edutech, Miami U, XU, been green for a while, #BuckeyeNation</t>
  </si>
  <si>
    <t>Boy Mom, Wife, Middle School Assistant Principal, former high school Director of Student Activities, aspiring Principal, enjoys staying fit</t>
  </si>
  <si>
    <t>My tweets are my own. So are my typos.</t>
  </si>
  <si>
    <t>YCDSB HS English teacher. Passionate about innovative teaching &amp; learning. Avid reader of anything &amp; everything. @SEHTEDEdClub facilitator. Opinions my own.</t>
  </si>
  <si>
    <t>Building experiences to promote thought, play and innovative strategies to help people thrive under the human condition.
Author: Fact Vs. Fiction</t>
  </si>
  <si>
    <t>Teacher, learner, rabble rouser. Part-time zombie slayer. YA lit enthusiast and PD junkie. My tweets. My rules.</t>
  </si>
  <si>
    <t>Elementary School Teacher Librarian, Mom to 2 adult daughters and 1 amazing granddaughter, Voracious reader in search of more time!</t>
  </si>
  <si>
    <t>Librarian. Library Director.</t>
  </si>
  <si>
    <t>Director of Digital Learning &amp; Communication, Common Sense Ed #DigCit Certified, Making IT Happen... Tweets are my own</t>
  </si>
  <si>
    <t>Part of nat’l nonprofit @CommonSense providing free digital learning tools/resources for educators. #Edtech reviews, #privacy evals, K-12 #DigCit lesson plans.</t>
  </si>
  <si>
    <t>Dot, Ish, Sky Color, I Am Peace, The North Star, Happy Dreamer, Judy Moody series. FableVision founder. Bookshop owner. New book: Say Something!</t>
  </si>
  <si>
    <t>Enthusiastic tech learner and high school librarian at Groton Dunstable Regional High School. @TEDxYouthGDRHS organizer</t>
  </si>
  <si>
    <t>New Teacher Coach; Energetic Educator; ECET2RI Co-Founder; NBCT, Milken, Love Integrating Arts/Tech; Ukuleleist; Optimist; Mum</t>
  </si>
  <si>
    <t>Educator, PD leader, keynote speaker, publisher, president of Dave Burgess Consulting, Inc., and NYT Best Selling author of Teach Like a PIRATE #tlap</t>
  </si>
  <si>
    <t>Always searching for innovative ways to personalize the learning experience. #ICANyet Student Driven Digital Portfolios @makerbuddy https://t.co/JXocqGpwIC</t>
  </si>
  <si>
    <t>Wife; Mom of 3; Elementary Principal; music of many genres; leading, learning, laughing; GAFE; Child of God; Be Kind; But for the grace of God, there go I.</t>
  </si>
  <si>
    <t>Educator; Musician; TechNerd - Director of MIS for The School Board of Highlands County Florida. Music degree from Troy University. Ed. Leadership from UCF.</t>
  </si>
  <si>
    <t>Bookworm, MS Literacy Teacher, Blogger, Creator #PD4uandme, @pd4uandme, Class- @MsGrossLiteracy, @CodeBreakerEDU, #CodeBreaker #CoffeeEduROC, #TLAP Educator</t>
  </si>
  <si>
    <t>Family Man, Author _xD83C__xDFF4_‍☠️ of #NextLevelTeaching, Speaker, Educator at Fred Lynn M.S., Aspiring Administrator, and Amateur Kickboxer _xD83D__xDCF8_lG @mr_alsheimer</t>
  </si>
  <si>
    <t>Grade 4_xD83C__xDDE6__xD83C__xDDFA_ #AppleTeacher #SeesawAmbassador | Relationships❤️Reading_xD83D__xDCDA_Kindness_xD83D__xDE00_Global Connections_xD83C__xDF0F_Founder #TLAPdownunder | #ourcrssstory</t>
  </si>
  <si>
    <t>Mother, sister, teacher, auntie, daughter, principal, voracious reader, loves the beach, cooking, dancing, travel, family and friends. Heart Warrior.</t>
  </si>
  <si>
    <t>Lead Learner.Educator. Author. Mom. TedX speaker. ASCD Emerging Leader.Recovering Perfectionist. #hackingassessment #Teacher2Leader #peerfeedback #hackingHW</t>
  </si>
  <si>
    <t>K-6 educator, life-long learner, tech enthusiast</t>
  </si>
  <si>
    <t>woman, human rights activist, teacher,</t>
  </si>
  <si>
    <t>Mom, wife, elem librarian in the PNW, USA. Formerly at @acshillschool. @OTTERAward. Hufflepuff. Reading in the sunshine is my favorite. #NBCTproud</t>
  </si>
  <si>
    <t>Mother of two boys - true love • Working in economic development • Foodie • Blue Jays Fan • Interested in ocean technology, innovation and commercialization</t>
  </si>
  <si>
    <t>5th Grade Math Teacher at Elmhurst Elementary</t>
  </si>
  <si>
    <t>HS teacher-librarian at #LeBoldus, tech enthusiast, avid reader, singer, hand drummer, Celtic musician, husband and proud father.</t>
  </si>
  <si>
    <t>Wife, Mom, HS Teacher (YCDSB). Interested &amp; passionate about providing opportunities for Ss to innovate, inspire, imagine &amp; create. Learn, laugh &amp; love.</t>
  </si>
  <si>
    <t>#MentorOfChange | #DigitalTransformation | #AIMToInnovate | #CIO200 | #TeachSDGs | #WizardsAndWonders</t>
  </si>
  <si>
    <t>#Author #ShapingAFairerWorld | #AhlconIntl | Founder @SDGsForChildren | @UN YouthDelegate | #TeachSDGs Ambassador |  | #FlipgridEducator | #MSFTEduChat Host</t>
  </si>
  <si>
    <t>#WonderAnanya #StudentAmbassador #SOS4LoveProject #SDGs #AhlconIntl #Squash #AhlconIntl4SDGs #TeachSDGs</t>
  </si>
  <si>
    <t>Educator, principal, sci-fi nerd, life long learner and techno-geek. All I know for sure is that there is always something new to learn. My tweets are my own.</t>
  </si>
  <si>
    <t>poet/performer, finally in recovery from many karmic lessons. #goodforgoodwv https://t.co/kSx0au2K3m</t>
  </si>
  <si>
    <t>24 .. Aspiring to be as influential to the world as possible. IG &amp;&amp; SnapChat - DripnChoklate23 #GodsWork #AriesNation #TeamFollowBack</t>
  </si>
  <si>
    <t>Technology: the never-ending frontier. On a journey to become the geekiest Teacher Librarian ever!</t>
  </si>
  <si>
    <t>Telling student-centered, tech-rich innovative #vted middle grades stories.</t>
  </si>
  <si>
    <t>#UVMCESS prepares outstanding professionals in education, social work &amp; human services. Student-centered. Community-engaged. Family-focused. #makingadifference</t>
  </si>
  <si>
    <t>Special Education Teacher, farmer's wife, singer, stage mom, techy, music lover, &amp; love my dogs!</t>
  </si>
  <si>
    <t>EdTech Consultant, Teacher, Attorney, Author  #WeTeachuN #Edugladiator, President of #iSTETEN,  Nearpod #PioNear #4OCFPLN #Edumatch_xD83D__xDCA5__xD83D__xDC9C_ #PushboundEDU Consulting</t>
  </si>
  <si>
    <t>Author of My Bad: 24 Educators Who Messed Up, Fessed Up and Grew! | Host of My Bad &amp; Co-Host of Teachers Aid</t>
  </si>
  <si>
    <t>CEO: J Casas &amp; Associates, Educator, Author, Speaker. #FutureReady Advisor. Passionate about kids &amp; serving others. Co-Founder of https://t.co/5zfMcVxXoV</t>
  </si>
  <si>
    <t>Love learning. Unreasonably curious. Disruptor. Podcaster. Defining the WHY. Learning about joy, kindness, equity. #TeachSDGs ambassador. #rethink_learning</t>
  </si>
  <si>
    <t>Tech Integration Specialist. Culinary Teacher. Speaker. Author of Make Learning Magical. #MLmagical_xD83D__xDCAB_</t>
  </si>
  <si>
    <t>Educator | Admin | Coach | Author of Be REAL | National Speaker | @dbc_inc Media &amp; Communications Director | #BookSnaps founder | #REALedu @BookSnapsREAL</t>
  </si>
  <si>
    <t>SF native. Army vet with 2 tours. Interested in intellectual honesty and civility. Building @fiskkit to elevate our discourse and quality check arguments online</t>
  </si>
  <si>
    <t>Instructional Technology Specialist,  Sumter School District
Nearpod Pionear
Seesaw Ambassador
New Teacher Induction Program Facilitator
GoSynth Enthusiast ❤️</t>
  </si>
  <si>
    <t>Instructional Coach. G&amp;T. Masters in Curriculum and Instruction. Mother of 2. #Bookaholic #GAFE infuser. Game Changer. Forward thinking. God loving. Worshipper.</t>
  </si>
  <si>
    <t>Costello Elementary is a place where thinking is visible, valued, and actively promoted.</t>
  </si>
  <si>
    <t>5th-Grade Teacher in #OneTroy • Leader • Speaker • Blogger • Podcaster • #AppleTeacher • #CertifiedMIE • #OGC Mentor “Difficult takes a day, impossible a week.”</t>
  </si>
  <si>
    <t>4th Grade - 2019 TSD Elementary Teacher of the Year - Blogger - Galileo Leader - My passion is helping kids develop a positive attitude &amp; mindset</t>
  </si>
  <si>
    <t>Tech Integrator @LakeShoreCSD _xD83E__xDD85_ • @NYSCATE ToY • @Quest4EdPodcast_xD83C__xDF99_• #edtechLSC_xD83D__xDCBB_ #TeachSDGs_xD83D__xDC99_#SparkEmpathy⚡#CBL_xD83D__xDCA1_ #LearnLikeGord✌️OGC Co-Pilot _xD83C__xDF0E_ • ∞ beta •_xD83C__xDFD2_</t>
  </si>
  <si>
    <t>This is the Official Twitter of Lake Shore Middle School in Angola, NY</t>
  </si>
  <si>
    <t>The official Twitter of Lake Shore HS in Angola, NY.</t>
  </si>
  <si>
    <t>K-12 Technology Integrator/TOSA @LakeShoreCSD.</t>
  </si>
  <si>
    <t>Author, consultant, speaker, K-12 &amp; Higher Ed #PD, #StuVoice Advocate, Global Connector behind @digcitinstitute @digcitsummit @digcitkids #DigCitKidsBook</t>
  </si>
  <si>
    <t>We're passionate about changing the status quo on educator #observation &amp; collaboration. #teachergrowth #observeme #profdev #growthvsgotcha @insightedgroup</t>
  </si>
  <si>
    <t>#BigData, #Technology, #ITnews</t>
  </si>
  <si>
    <t>Be happy  Be healthy Be smile Be cool Be good human</t>
  </si>
  <si>
    <t>Coordinator of Instr Tech &amp; Libraries for growing K-12 North TX _xD83E__xDD29_ district. #MIEExpert _xD83C__xDFC6_, MIE Trainer _xD83D__xDCBB_ , OneNote Addict _xD83D__xDC9C__xD83D__xDCD2__xD83D__xDC9C_, and ZipFizz Enthusiast _xD83D__xDE0B_!</t>
  </si>
  <si>
    <t>Mr Oulton, I'm the ICT/Graphic Design/Video Maker/Any Other Task That Fits Guy at Longfleet Primary School!
Wearer of Sunglasses all the time!_xD83D__xDE0E_</t>
  </si>
  <si>
    <t>Elementary Teacher, avid learner and I enjoy the outdoors. President @CUENV, Founded NVEdu Voxer group, @playdatevegas &amp; @learnFreckle @wakelet Ambassador</t>
  </si>
  <si>
    <t>Ed leader, author, publisher. Happily married to the PIRATE Captain Mom of 2 amazing kids. Co-author of Lead Like a PIRATE and P is for PIRATE. #LeadLAP</t>
  </si>
  <si>
    <t>Boy mom, middle school principal, passionate leader &amp; learner, forever teacher #fmsteach #FultonProud Co-Author Lead Like a Pirate #LeadLAP</t>
  </si>
  <si>
    <t>Daddy, teacher, coach, #schoologyamb, #cccue board member, @nearpod certified, #MIEcert., Site leader, rapper, sculptor, athlete, and speaker!</t>
  </si>
  <si>
    <t>I'm a life long learner! I teach tech skills! I'm the founder of The Diary of a Techie Chick &amp; #AR4Learning. #EdTech Guru! Lead #AR 4 #Edu</t>
  </si>
  <si>
    <t>Passionate &amp; unconventional Lead Learner! Speaker, Podcaster, Big Dreamer, rule breaker! @womenruckus. #WomenWhoCauseARuckus #BestJeffersonEver #WWCAR</t>
  </si>
  <si>
    <t>Husband &amp; Father | Intermediate School Principal | #LeadUpChat Tribe | professional learner | speaker | Growth Mindset | SEL | PBL | STEAM | Makerspace</t>
  </si>
  <si>
    <t>Sci T, @UF alum, @Seesaw ambassador, @RemindHQ CE, Encouraging Ss to improve their science literacy &amp; passion to explore; Tweets are my own.</t>
  </si>
  <si>
    <t>The Black Apple is a multimedia platform giving teachers and administrators tools to teach from a social justice perspective.</t>
  </si>
  <si>
    <t>Elementary Principal. Collaborator. Doctoral candidate (ABD!). Lifelong learner. Christ follower.</t>
  </si>
  <si>
    <t>Vice Principal. Interested in the Evolution of Education, Mentorship, SEL and Leadership. Also at https://t.co/dajFL5K9Hh</t>
  </si>
  <si>
    <t>middle school Principal, passionate about leadership &amp; Learning, dedicated to developing relationships, and committed to being a risk taker</t>
  </si>
  <si>
    <t>trusting God • adoring my boys • teaching first grade • coloring with broken crayons</t>
  </si>
  <si>
    <t>high-school ED-geek, E/PE/GEO/ART, avid learner, optimist &amp; freelance photographer, long-term investor #digitaleducation #twitterlehrerzimmer</t>
  </si>
  <si>
    <t>Third grade teacher. Lover of books, puppies, creativity, being silly, technology, learning, collaborating, and making lasting and meaningful connections.</t>
  </si>
  <si>
    <t>Superintendent of Metuchen School District</t>
  </si>
  <si>
    <t>unemployed HS ENGL/Journalism Teacher, MA, MS, English Adjunct, #4OCFPLN @cwstudies #CNF #highered #elearning #multimodal #digped #flyfishingMT</t>
  </si>
  <si>
    <t>Mom &amp; proud Principal of St. Anna School, who loves ALL her 'kids'. Sports Fan- Pats &amp; B's #PrincipalsinAction #Momsasprincipals *opinions are my own*</t>
  </si>
  <si>
    <t>Fourth grade teacher, wife, mother of five children and three furry children. I love exercise, spending time with friends &amp; family, &amp; the golden rule.</t>
  </si>
  <si>
    <t>Primary School Teacher. “When I approach a child, he inspires in me two sentiments; tenderness for what he is, and respect for what he may become.” ~L. Pastuer.</t>
  </si>
  <si>
    <t>Thankful father and husband, K-12 Principal, Lead Learner, &amp; Culture Cultivator.  Nothing changes if nothing changes... Seek positive and worthwhile change!</t>
  </si>
  <si>
    <t>Husand and father of 4, Principal at BHS. Love my God, Family and work.</t>
  </si>
  <si>
    <t>Lead Learner/Principal &amp; Edu Innovator. Doctoral student. God &amp; family first. Fitness &amp; sports fanatic. I'd be a model if I were taller. Interactions are my own</t>
  </si>
  <si>
    <t>Teacher of Ss w. Vis Impairments &amp; PhD Candidate, Hunter College Instructor &amp; Advisor, Interests: #deafblind, NYC, Multiple disabilities, #Spedchat &amp; Inclusion</t>
  </si>
  <si>
    <t>|DigitalUnicorn_xD83E__xDD84_Nomad| |#Freelancing|#Tech PRO|#Digital &amp; #SocialMedia #Marketing |#Creative|#copywriter|#Artdirection|#PR|#Branding|#Advertising|#CyberSecurity</t>
  </si>
  <si>
    <t>Tech Integrator _xD83C__xDF1F_ Mom of 3 _xD83C__xDF1F_ Author of A Passion for Kindness: https://t.co/rrDV3f5EEZ_xD83C__xDF1F_ Advocate of student choice and voice #passionforkindness #tlap</t>
  </si>
  <si>
    <t>Wife, Mom, Leader, Learner, Innovator, Creative Thinker, Change Agent...Proud Principal of #CCMS...2018 NASSP Digital Principal of the Year...Tweets are my own.</t>
  </si>
  <si>
    <t>Sutton Elementary 
General Music. Band.Choir
Director: Kali Schiska
Houston ISD</t>
  </si>
  <si>
    <t>Title One Reading Specialist at Cactus Canyon Junior High</t>
  </si>
  <si>
    <t>Literacy • English 12 • c/o 2021 co-sponsor • _xD83D__xDEAB_DMs _xD83D__xDE45__xD83C__xDFFE_‍♀️ |DISCLAIMER: views are my own| Dr. Clay 2020 _xD83C__xDF93_ #LitxLearning _xD83D__xDD25__xD83D__xDCDA_ #SPARTANPRIDE _xD83D__xDC99__xD83D__xDC9A_ #heymsclay</t>
  </si>
  <si>
    <t>Teacher, thinker, innovator.</t>
  </si>
  <si>
    <t>Prodigy is a free curriculum aligned #Math game for grades/years 1-8 kids love to play. Get your class started in under 5 minutes #MakeMathFun #EdTech_xD83C__xDDEC__xD83C__xDDE7__xD83C__xDDE6__xD83C__xDDFA__xD83C__xDDFA__xD83C__xDDF8__xD83C__xDDE8__xD83C__xDDE6__xD83C__xDDEE__xD83C__xDDF3_</t>
  </si>
  <si>
    <t>Edmodo connects classrooms, schools, and districts with over 90 million members across 194 countries. For support, visit https://t.co/dZNdPLbyL8</t>
  </si>
  <si>
    <t>I am an Elem. Principal, former teacher of MS Science and Language Arts, a mother, wife, edtech enthusiast, and lover of learning new things.</t>
  </si>
  <si>
    <t>I write. I teach. I caffeinate. ☕️ Read “So That Happened” available now on Apple Books!</t>
  </si>
  <si>
    <t>Elementary Principal, Life long learner, Growth Mindset seeker</t>
  </si>
  <si>
    <t>Powerful, inspirational, and innovative books, keynotes, and professional development.</t>
  </si>
  <si>
    <t>learner/global educator/TOP 10 GTP 2018/ traveller/co-author/ESL/
techie/minimalist/pacifist/PD/BYOD/
e-learning/edtech/#TeachSDGs &amp; HundrED &amp; Varkey Ambassador</t>
  </si>
  <si>
    <t>Gr 6 Teacher, Fr. Gorman Community School, Lloydminster. Advocating for students in every possible way. Husband to an amazing wife.  Father to two awesome kids.</t>
  </si>
  <si>
    <t>Father to twin boys. Husband. K-5 #music teacher @MtYonahElem. #ONEmyes. ‘19 WCSS TOTY. #WCWarriors4Kids. GT advocate. EdD @universityofga. Coffee fan ☕️.</t>
  </si>
  <si>
    <t>M.Ed. EdTech. All Things Creative. CTE Teacher. Google Certified Trainer. Explore. Create. Innovate. Stay Learning. Arsenal FC.</t>
  </si>
  <si>
    <t>Director of Pupil Services, Greenfield Public Schools. Partnering with educators &amp; families for student success. #gpsk12ma</t>
  </si>
  <si>
    <t>Psychologist . An ordinary person living the best life she can! Semi-retired SC. Co-moderator #scchat #walkalongwithme Youth Champions Volunteer @skcac</t>
  </si>
  <si>
    <t>Mom of 5, Math Teacher Chawankee Unified, Author, Speaker, Consultant, Google Certified Teacher, NMCk12 Ambassador, MIE, gamification, #coffeeEDU, coder</t>
  </si>
  <si>
    <t>Director #EdTech @NBPSeagles #ISTE #ADE2017 #AppleEDUchat #AppleDistinguishedSchools #FETC #DTk12Chat #EdTechchat #BookCreatorAmbassador Mom-Twins @STEAMatNBPS</t>
  </si>
  <si>
    <t>North Broward Preparatory School is an international community committed to accelerating each student’s academic achievement and personal growth.</t>
  </si>
  <si>
    <t>HS Teacher @NBPSEagles MA EdTech. Consultant. Change Agent. Google Innovator '12.AppleDE '13.AdobeEL ‘18 Co-Author - Google Infused Classroom #infusedclassroom</t>
  </si>
  <si>
    <t>Husband to https://t.co/YCudbkFCmR, Dad, Principal &amp; Lead Learner @ #DMSGens - Dinwiddie, VA. VAESP Board Member; https://t.co/cziSjzzXgs Tweets = my own.</t>
  </si>
  <si>
    <t>Husband, Father, Learner, Educator, Tustin Unified Coordinator of Ed Tech @tusdconnect #WeAreTUSD</t>
  </si>
  <si>
    <t>ELA teacher @HopeTechSchool (Learning Curve High School). Copious coffee ☕️, lotta lit _xD83D__xDCDA_ (sometimes social studies), &amp; rendezvous running _xD83C__xDFC3__xD83C__xDFFC_‍♀️! #GoAthletics</t>
  </si>
  <si>
    <t>#medialiteracy prof, author &amp; speaker. https://t.co/iTVjsvjobv  Loud laugher, fast driver, Diet Coke drinker. NAMLE Board. My other car is an SR-71 Blackbird.</t>
  </si>
  <si>
    <t>Teacher Librarian @EminenceSchools #KyLChat @KASL_Librarians https://t.co/dNYkiHitnf https://t.co/JBoVs5maep</t>
  </si>
  <si>
    <t>Passionate Principal, avid reader, Christian, wife, mother, and nana to three!</t>
  </si>
  <si>
    <t>fierce mom, constant learner, writer, speaker, researcher, thinker, designer, gadget queen, advocate for learning that matters &amp; public ed- lead with my actions</t>
  </si>
  <si>
    <t>Husband to @rballgirly, father of Noela &amp; @abneykaley, proud principal of Los Lunas HS, #LeadLAP believer. Personal Twitter account. RTs mean exactly that.</t>
  </si>
  <si>
    <t>Christian | Wife | Mom | Singer | HS Eng | Tech Coach | National Presenter | Author | VB/SB Coach | #RockNTheBoat | #DitchBook | #4OCFpln | #tlap</t>
  </si>
  <si>
    <t>Geek, Toute techno éducative, Édumédien, go habs boo leafs, apprenant à vie.
Geek, All things EdTech rock, Edutainer, go habs boo leafs, lifelong learner.</t>
  </si>
  <si>
    <t>Wife, mom of 4, game changer, risk taker, innovator, thriver, lover of learning and books</t>
  </si>
  <si>
    <t>Whitmer CTC Teaching Professions Instructor: Mrs. Tucker</t>
  </si>
  <si>
    <t>Hourly prep teacher @casitamagnet. Teach visual arts, K-5. Passionate about TAB, learning, kids, nature, and social justice. Enjoy kayaking with my dog._xD83D__xDE00_</t>
  </si>
  <si>
    <t>HS Info Innovation Learning Spec., 2017-18 #mnitem past co-prez, 2015 #mnitem LMS of Yr, @flipgrid ambassador, wannabe travel blogger, curious bird</t>
  </si>
  <si>
    <t>Educator, Parent, Author @ASCD, Lecturer @NortheasternCPS, Public Education Advocate, Cognitive Scientist, @killersnails1 co-founder. Know better, do better.</t>
  </si>
  <si>
    <t>Welcome to #ONedSsChat - a Twitter chat by #k12 #onted Ss, for Ss. Join us each month as we discuss topics related to social justice, character &amp; citizenship.</t>
  </si>
  <si>
    <t>Providing targeted data and skills to improve learning through the free ThinkingApp</t>
  </si>
  <si>
    <t>Clearly Different Product Development | Extreme Ownership | Open edX | EduTech | FinTech |</t>
  </si>
  <si>
    <t>#LibertyvilleD70 Curriculum Director. Advocate for continuous learning, #feedback, #GrowthMindset, #metacognition, #innovation &amp; #communication.</t>
  </si>
  <si>
    <t>Husband &amp; Dad, Co-Founder @4OClockFaculty, Author of The Four O'Clock Faculty: A Rogue Guide to Revolutionizing PD, Principal &amp; Learner @YardvilleSTARS, #4OCF</t>
  </si>
  <si>
    <t>#SD62 educator on Vancouver Island. Boy mom! Creating positive moments! #createmoments Creator of #BlogLAP Here’s to smiling PIRATES!</t>
  </si>
  <si>
    <t>Principal of Lexington Middle School |#CelebrateMonday &amp; #TrendthePositive Founder | Author of #ThePepperEffect | Piedmont-Triad Region Principal of the Year</t>
  </si>
  <si>
    <t>Parent, Elementary Principal -Author of Lead With Culture: What Really Matters in Our Schools by DBC Pub. Tweets are my own thoughts unless they are yours.</t>
  </si>
  <si>
    <t>We are moms, leaders, principals &amp; friends that believe that All Kids are Our Kids! We aim to encourage, celebrate &amp; push one another. We are #momsasprincipals</t>
  </si>
  <si>
    <t>#T2T - Where the teaching community connects. (Psst: We're also on Facebook! https://t.co/lC2NyocaNQ)</t>
  </si>
  <si>
    <t>2017 MN Principal of the Year| 2016 NAESP/VINCI Digital Leader of Early Learning| Author #HackingEarlyLearning @BalanceLAP| Principal @EllisMiddle492</t>
  </si>
  <si>
    <t>Principal of @mrjhmavs. Principal of the Year. #FutureReady Thought Leader. Adjunct Professor. Speaker. Blogger. Author.</t>
  </si>
  <si>
    <t>Tech Integration Specialist and author of #LeadLAP guide book, Lead beyond Your Title: Creating Change in School from any Role. #LeadLAPmass #TLAP #LearnLAP</t>
  </si>
  <si>
    <t>Catholic educator. He/him/his. Passionate about technology &amp; music in the classroom as well as parent engagement &amp; developing my PLN on Twitter. Views are mine.</t>
  </si>
  <si>
    <t>Lead Dig Learning &amp; Media Innovation Facilitator|Surry County Schools, NC |#NCDLCN|#NCTIES19|#tlap| #FutureReadyCoach Thought Leader|#DBC50Summer #DBCBookBlogs</t>
  </si>
  <si>
    <t>@kenanfellow #ncdlcn, NCSLA Fellow, #SGRho, #CASMT, LEGO Master Educator, @BrainPOP CBE @DonorsChoose Ambassador, @DiscoveryEd Leadership Council</t>
  </si>
  <si>
    <t>K-5 Elementary Music Educator, KNEA Leader, Adjunct Professor, 2018 Kansas Teacher of the Year Finalist and KNEA Teaching Excellence Award Recipient</t>
  </si>
  <si>
    <t>Life long learner.</t>
  </si>
  <si>
    <t>High School administrator. Shaping lives, preparing for greatness. New Jersey native, former 82nd Airborne Paratrooper turned educator.</t>
  </si>
  <si>
    <t>MISSION-To make #SDGs famous among children | FOUNDER @AyushChopra24 16 Yrs old | @UN YouthDelegate #HumanRights | #TeachSDGs | #AhlconIntl | #Looking2020</t>
  </si>
  <si>
    <t>Educating and learning on the islands.</t>
  </si>
  <si>
    <t>Maureen Chertow Miller. Learning and sharing every day.Director of Technology at The Winnetka Public Schools, Google Education Trainer</t>
  </si>
  <si>
    <t>Soñador, inconformista de profesión, emprendedor, formador y financiero, vamos, un friki de los números. A veces, outlier. 
Embajador #InnoBAR #DesingThinking</t>
  </si>
  <si>
    <t>See retweets and likes and you will figure it out</t>
  </si>
  <si>
    <t>Principal
 WHBI
 Queensbury Union Free School District</t>
  </si>
  <si>
    <t>I'm vp of Student Support Services in the Sooke District @SD62_Sooke Passionate about • inclusive education, • life long learning • leadership and • kids!</t>
  </si>
  <si>
    <t>FIFA International football referee. Primary school teacher specialising in using technology to enhance learning. GSuite - Google Level 2 educator</t>
  </si>
  <si>
    <t>Upper School Principal (6 -12) @gemsaaq empowering students and teachers to make the world a better place through #STEAM, #SDGs, #mindfulness, and #empathy.</t>
  </si>
  <si>
    <t>I love teaching math to high schoolers. I also enjoy playing the flute and piccolo. I am an animal lover. I have five cats and numerous backyard birds.</t>
  </si>
  <si>
    <t>Student-centered elementary school principal, lifelong learner and technology integrator.  The art is done by my son Jack!
Follow me @kurtzelementary as well!</t>
  </si>
  <si>
    <t>Follower of Christ • Alpha Delta Pi Alumna • Educator</t>
  </si>
  <si>
    <t>Principal Kouts MS/HS. Christian. Enjoy camping, fishing, reading, golf, and spending time with family (not necessarily in that order). All tweets are my own.</t>
  </si>
  <si>
    <t>Host of the @TeachersonFire podcast. Big believer in #GrowthMindset, #thePowerofYet. #EdTech should promote the #4Cs. Love @GoogleForEdu. #MEdL in progress.</t>
  </si>
  <si>
    <t>A #FaithandLearning Podcast _xD83C__xDF4F__xD83C__xDF99_✝️ Where Christianity intersects with education. Hosted by: @MrRileyDueck and @MrMcFTeaches #ChristianEdChat</t>
  </si>
  <si>
    <t>Believer | Husband | Father | Educator | Middle School Vice Principal</t>
  </si>
  <si>
    <t>Believer, husband, father of four, teacher in _xD83C__xDDE8__xD83C__xDDE6_, learner, maker, lover of the outdoors.</t>
  </si>
  <si>
    <t>Gr 6 Teacher _xD83C__xDF4F_ &amp; Podcast Host: @notmanyofyou _xD83C__xDF99_| #FaithandLearning Enthusiast | Personal: @rileydueck</t>
  </si>
  <si>
    <t>Exec. Director Teaching-Learning-Innovation. 35 years Teacher/Principal. The most dangerous phrase in the language is,'We've always done it this way.' G. Hopper</t>
  </si>
  <si>
    <t>Lead Innovator @harborviewelem. Proud husband, father to 2 beautiful girls #DadsAsPrincipals; Ed.D- USC (Fight On!). Faculty-@ChapmanU &amp; #cuerockstar. Phil 4:13</t>
  </si>
  <si>
    <t>_xD83D__xDCD7_Educator by Day / Author by Night _xD83E__xDD73__xD83D__xDC49__xD83C__xDFFB_”Creatively Productive” is now available for order on Amazon! _xD83E__xDD73_ https://t.co/wm8AVmE55L</t>
  </si>
  <si>
    <t>♥Teaching*EdTech*Learning #GoogleET #WeAreHamilton #edcampgigcity *Sketches-https://t.co/zXLgot0dzN https://t.co/ofdKTtDKUR #passthesketchnote @PTSketchnote</t>
  </si>
  <si>
    <t>#Kidsfirst #JoyfulLeaders #CompelledTribe #OneDropOfKindness #PushBoundEdu - Student advocate for #AllKids. Best Family Ever. Author. Consultant. #NoCompliance</t>
  </si>
  <si>
    <t>Grade 1 French immersion teacher, loving mom to 4 boys, wife to the man who allows me to do it all. Innovation in education is my passion, one step at a time _xD83D__xDC9C_</t>
  </si>
  <si>
    <t>Effectual educator of great learners. Public ed leader &amp; advocate. Strategic thinker &amp; high-impact learning designer. Opinions mine. RT _xD83D__xDEAB_ endorsement.</t>
  </si>
  <si>
    <t>Posts reflect my own views | Public education, communities of color, justice, Boyle Heights &amp; _xD83D__xDCDA__xD83D__xDCDA__xD83D__xDCDA_ | she/her/hers</t>
  </si>
  <si>
    <t>HS English &amp; SPED teacher, wife,organic gardener, hiker, brewer, surfer, paddle boarder, and traveler.</t>
  </si>
  <si>
    <t>Kennewick, Wa</t>
  </si>
  <si>
    <t>Edmonton</t>
  </si>
  <si>
    <t>Washington, DC</t>
  </si>
  <si>
    <t>Newmarket, Ontario</t>
  </si>
  <si>
    <t>Horseheads, NY</t>
  </si>
  <si>
    <t>Stafford, VA</t>
  </si>
  <si>
    <t>Toronto, Ontario</t>
  </si>
  <si>
    <t>Portland, Oregon</t>
  </si>
  <si>
    <t>Mount Airy, MD</t>
  </si>
  <si>
    <t>East Bay, CA</t>
  </si>
  <si>
    <t>Vermont</t>
  </si>
  <si>
    <t>San Francisco, CA</t>
  </si>
  <si>
    <t>Dedham, MA, USA</t>
  </si>
  <si>
    <t>San Diego, CA</t>
  </si>
  <si>
    <t>Sweetwater, TN</t>
  </si>
  <si>
    <t>NY</t>
  </si>
  <si>
    <t>Gold Coast, Queensland</t>
  </si>
  <si>
    <t>New York</t>
  </si>
  <si>
    <t>Fairport, NY</t>
  </si>
  <si>
    <t>Ulaanbaatar, Mongolia</t>
  </si>
  <si>
    <t>Seattle</t>
  </si>
  <si>
    <t>Halifax, NS, Canada</t>
  </si>
  <si>
    <t>Greenville, NC</t>
  </si>
  <si>
    <t>Regina, SK, Canada</t>
  </si>
  <si>
    <t>Ontario, Canada</t>
  </si>
  <si>
    <t>Mississauga, Ontario</t>
  </si>
  <si>
    <t>Richmond Hill, Ontario</t>
  </si>
  <si>
    <t>Parry Sound</t>
  </si>
  <si>
    <t xml:space="preserve">Appalachia </t>
  </si>
  <si>
    <t>Only Up From Here ✊_xD83C__xDFFE_</t>
  </si>
  <si>
    <t>Edmonton, Alberta</t>
  </si>
  <si>
    <t>University of Vermont</t>
  </si>
  <si>
    <t>Burlington, Vermont</t>
  </si>
  <si>
    <t>Metamora, Illinois</t>
  </si>
  <si>
    <t>Pittsburgh</t>
  </si>
  <si>
    <t>Easton, Maryland</t>
  </si>
  <si>
    <t>Bettendorf, Iowa</t>
  </si>
  <si>
    <t>SF Bay Area</t>
  </si>
  <si>
    <t>Medford School District</t>
  </si>
  <si>
    <t>Kansas, USA</t>
  </si>
  <si>
    <t>San Francisco</t>
  </si>
  <si>
    <t>South Carolina, USA</t>
  </si>
  <si>
    <t>Charleston, SC</t>
  </si>
  <si>
    <t>Troy, MI</t>
  </si>
  <si>
    <t>Rochester Hills, MI</t>
  </si>
  <si>
    <t>Troy, Michigan</t>
  </si>
  <si>
    <t>Western New York</t>
  </si>
  <si>
    <t>Angola, NY</t>
  </si>
  <si>
    <t>Western NY</t>
  </si>
  <si>
    <t>Connecticut, USA</t>
  </si>
  <si>
    <t xml:space="preserve">Mysore  and  BERLIN </t>
  </si>
  <si>
    <t>Saginaw, TX</t>
  </si>
  <si>
    <t>England, United Kingdom</t>
  </si>
  <si>
    <t>San Diego</t>
  </si>
  <si>
    <t>Missouri</t>
  </si>
  <si>
    <t>Modesto, CA</t>
  </si>
  <si>
    <t>www.katieannwilson.com</t>
  </si>
  <si>
    <t>Cape Girardeau, MO</t>
  </si>
  <si>
    <t>Dallas, TX</t>
  </si>
  <si>
    <t>Kansas City, MO</t>
  </si>
  <si>
    <t>British Columbia</t>
  </si>
  <si>
    <t>Higginsville, MO</t>
  </si>
  <si>
    <t xml:space="preserve">Mississippi </t>
  </si>
  <si>
    <t>Köln</t>
  </si>
  <si>
    <t>New York, USA</t>
  </si>
  <si>
    <t>Metuchen, NJ</t>
  </si>
  <si>
    <t>Nebraska, USA</t>
  </si>
  <si>
    <t>Phillipston, MA</t>
  </si>
  <si>
    <t>Iowa</t>
  </si>
  <si>
    <t>Sydney, Australia</t>
  </si>
  <si>
    <t>Albuquerque, NM</t>
  </si>
  <si>
    <t>Southampton, UK</t>
  </si>
  <si>
    <t>Mechanicsville, VA</t>
  </si>
  <si>
    <t>Pennsylvania, USA</t>
  </si>
  <si>
    <t>Houston, TX</t>
  </si>
  <si>
    <t>Arizona</t>
  </si>
  <si>
    <t>Charles County, MD</t>
  </si>
  <si>
    <t>Burlington, Ontario, Canada</t>
  </si>
  <si>
    <t>San Mateo, CA</t>
  </si>
  <si>
    <t>San Francisco Bay Area</t>
  </si>
  <si>
    <t>Arizona, USA</t>
  </si>
  <si>
    <t>Aberdeen, SD</t>
  </si>
  <si>
    <t>Norway</t>
  </si>
  <si>
    <t>Lloydminster, SK</t>
  </si>
  <si>
    <t>Georgia, USA</t>
  </si>
  <si>
    <t>Chula Vista, California</t>
  </si>
  <si>
    <t>Massachusetts, USA</t>
  </si>
  <si>
    <t>Calgary, Alberta</t>
  </si>
  <si>
    <t>Coconut Creek, FL</t>
  </si>
  <si>
    <t>South Florida and Montreal</t>
  </si>
  <si>
    <t>Tustin</t>
  </si>
  <si>
    <t>Palo Alto, CA</t>
  </si>
  <si>
    <t>https://goo.gl/DN8VVA</t>
  </si>
  <si>
    <t>Kentucky, USA</t>
  </si>
  <si>
    <t>Dixon, MO</t>
  </si>
  <si>
    <t>Midwest with California ties</t>
  </si>
  <si>
    <t>Plato,Missouri</t>
  </si>
  <si>
    <t>ÜT: 42.273887,-83.008797</t>
  </si>
  <si>
    <t>Othello, WA</t>
  </si>
  <si>
    <t>Toledo, Ohio</t>
  </si>
  <si>
    <t>Chaska, MN</t>
  </si>
  <si>
    <t>USA</t>
  </si>
  <si>
    <t>Melbourne - Chennai - Worldwide</t>
  </si>
  <si>
    <t>Illinois, USA</t>
  </si>
  <si>
    <t>Bucks County, PA</t>
  </si>
  <si>
    <t>Victoria, BC</t>
  </si>
  <si>
    <t>Winston-Salem, NC</t>
  </si>
  <si>
    <t>New Jersey, USA</t>
  </si>
  <si>
    <t>Austin, MN</t>
  </si>
  <si>
    <t>NC</t>
  </si>
  <si>
    <t>North Carolina, USA</t>
  </si>
  <si>
    <t>Pakistan</t>
  </si>
  <si>
    <t>New Delhi, India</t>
  </si>
  <si>
    <t>British Columbia, Canada</t>
  </si>
  <si>
    <t>Highland Park, Illinois</t>
  </si>
  <si>
    <t>Valladolid</t>
  </si>
  <si>
    <t>Queensbury, NY</t>
  </si>
  <si>
    <t>SD 62, Sooke</t>
  </si>
  <si>
    <t>Doha, Qatar</t>
  </si>
  <si>
    <t>Sugar Land, TX</t>
  </si>
  <si>
    <t>Michigan</t>
  </si>
  <si>
    <t>Surrey, British Columbia</t>
  </si>
  <si>
    <t>Langley, BC</t>
  </si>
  <si>
    <t>Surrey, BC</t>
  </si>
  <si>
    <t>Fife School District</t>
  </si>
  <si>
    <t>Corona del Mar, CA</t>
  </si>
  <si>
    <t>Austin, Texas</t>
  </si>
  <si>
    <t>Chattanooga, TN</t>
  </si>
  <si>
    <t>Davis, CA</t>
  </si>
  <si>
    <t>Winnipeg, Canada</t>
  </si>
  <si>
    <t>Texas, USA</t>
  </si>
  <si>
    <t>Los Angeles</t>
  </si>
  <si>
    <t>California, USA</t>
  </si>
  <si>
    <t>https://t.co/VyETikzDw3</t>
  </si>
  <si>
    <t>http://t.co/QGNUYorOJ0</t>
  </si>
  <si>
    <t>https://t.co/CRN25j9MJM</t>
  </si>
  <si>
    <t>https://t.co/3xA2JVQDv3</t>
  </si>
  <si>
    <t>https://t.co/Uvm5TAvTQ1</t>
  </si>
  <si>
    <t>http://t.co/0Hn9VVnNAO</t>
  </si>
  <si>
    <t>http://t.co/8TyhmmksWy</t>
  </si>
  <si>
    <t>https://t.co/CIPsLMdwyf</t>
  </si>
  <si>
    <t>https://t.co/l5wRqgrtNV</t>
  </si>
  <si>
    <t>https://t.co/Hjm63eGqyf</t>
  </si>
  <si>
    <t>https://t.co/3htH719SSP</t>
  </si>
  <si>
    <t>https://t.co/3i2bPMrJDS</t>
  </si>
  <si>
    <t>https://t.co/xjkgRIvNV8</t>
  </si>
  <si>
    <t>https://t.co/9KBGoLvB8R</t>
  </si>
  <si>
    <t>https://t.co/JVVzDHqtJO</t>
  </si>
  <si>
    <t>https://t.co/Z9tKpU1v1e</t>
  </si>
  <si>
    <t>https://t.co/bzursGxrWc</t>
  </si>
  <si>
    <t>https://t.co/fikss7SdHU</t>
  </si>
  <si>
    <t>https://t.co/BioqS0qUvB</t>
  </si>
  <si>
    <t>https://t.co/y0TGEBIQQF</t>
  </si>
  <si>
    <t>http://t.co/dVj9oo0TZU</t>
  </si>
  <si>
    <t>https://t.co/2knen3PVYc</t>
  </si>
  <si>
    <t>https://t.co/eN0hRsmpUq</t>
  </si>
  <si>
    <t>https://t.co/BLbNLickd2</t>
  </si>
  <si>
    <t>https://t.co/5YbhEflfwn</t>
  </si>
  <si>
    <t>https://t.co/MbuWqh8n1H</t>
  </si>
  <si>
    <t>https://t.co/r4ajooEQ0T</t>
  </si>
  <si>
    <t>https://t.co/5Ubx550BRN</t>
  </si>
  <si>
    <t>https://t.co/PXPgp9IpAl</t>
  </si>
  <si>
    <t>https://t.co/hH0phzAa6j</t>
  </si>
  <si>
    <t>https://t.co/dRHL3bUF5k</t>
  </si>
  <si>
    <t>https://t.co/8u0Dagb5Er</t>
  </si>
  <si>
    <t>https://t.co/jnGcl6YaMz</t>
  </si>
  <si>
    <t>https://t.co/331o4CA01O</t>
  </si>
  <si>
    <t>https://t.co/Q1XcfyGPzp</t>
  </si>
  <si>
    <t>https://t.co/l8XoOReXGe</t>
  </si>
  <si>
    <t>https://t.co/oVCKkbK0gA</t>
  </si>
  <si>
    <t>https://t.co/3Pv1Hbcz1v</t>
  </si>
  <si>
    <t>http://t.co/QlKoYrPky2</t>
  </si>
  <si>
    <t>https://t.co/tWhqMQ2Pu4</t>
  </si>
  <si>
    <t>https://t.co/vxgVocqOsb</t>
  </si>
  <si>
    <t>https://t.co/bRfrHMfIXd</t>
  </si>
  <si>
    <t>https://t.co/WigsLAVq7K</t>
  </si>
  <si>
    <t>https://t.co/4c1K7Q3GuZ</t>
  </si>
  <si>
    <t>https://t.co/9NjOr6fYFZ</t>
  </si>
  <si>
    <t>https://t.co/DOelVFNWPQ</t>
  </si>
  <si>
    <t>https://t.co/z2PS9XaeAI</t>
  </si>
  <si>
    <t>https://t.co/K4DmvCl9Oa</t>
  </si>
  <si>
    <t>https://t.co/bWgSR14WmO</t>
  </si>
  <si>
    <t>http://t.co/TnVZ9sU9</t>
  </si>
  <si>
    <t>https://t.co/TRUoy0WzUj</t>
  </si>
  <si>
    <t>https://t.co/gc7riNYwDO</t>
  </si>
  <si>
    <t>https://t.co/OXQMeYFkj8</t>
  </si>
  <si>
    <t>https://t.co/d98Pvb85zG</t>
  </si>
  <si>
    <t>https://t.co/fvl4Jz2tMQ</t>
  </si>
  <si>
    <t>https://t.co/ySSjX3jB7T</t>
  </si>
  <si>
    <t>https://t.co/JCPSEFRpGJ</t>
  </si>
  <si>
    <t>https://t.co/KAl3cvFA2V</t>
  </si>
  <si>
    <t>https://t.co/DehhN2HWrk</t>
  </si>
  <si>
    <t>https://t.co/JMVy3jKbWE</t>
  </si>
  <si>
    <t>https://t.co/k0pEr4NTXF</t>
  </si>
  <si>
    <t>https://t.co/PRXBOJbN8V</t>
  </si>
  <si>
    <t>https://t.co/gOU2qoJo4O</t>
  </si>
  <si>
    <t>https://t.co/hWKhLjdfLw</t>
  </si>
  <si>
    <t>https://t.co/sv5lnxh4yO</t>
  </si>
  <si>
    <t>https://t.co/TWkCUgjGDS</t>
  </si>
  <si>
    <t>https://t.co/YtGjqXLuZ5</t>
  </si>
  <si>
    <t>https://t.co/G0fgTeEj6w</t>
  </si>
  <si>
    <t>https://t.co/QKX2gpUJjL</t>
  </si>
  <si>
    <t>http://t.co/F6OSr6eEpU</t>
  </si>
  <si>
    <t>https://t.co/ZqFnBwuVDR</t>
  </si>
  <si>
    <t>https://t.co/2W0jVq8sum</t>
  </si>
  <si>
    <t>https://t.co/LDObIU5ip4</t>
  </si>
  <si>
    <t>https://t.co/cErTGTNi2k</t>
  </si>
  <si>
    <t>https://t.co/UkgPTB6WMo</t>
  </si>
  <si>
    <t>https://t.co/o4gSzxFKPH</t>
  </si>
  <si>
    <t>https://t.co/h6Q3hW9SFs</t>
  </si>
  <si>
    <t>https://t.co/VDYkZJSFAV</t>
  </si>
  <si>
    <t>https://t.co/atMo4WYPi3</t>
  </si>
  <si>
    <t>https://t.co/1BNaivM7WM</t>
  </si>
  <si>
    <t>https://t.co/beTpb6rjeJ</t>
  </si>
  <si>
    <t>https://t.co/ZY8135KiFT</t>
  </si>
  <si>
    <t>https://t.co/xXmxlQKIPP</t>
  </si>
  <si>
    <t>https://t.co/e5cWDLtVLJ</t>
  </si>
  <si>
    <t>https://t.co/RebvgZlHfk</t>
  </si>
  <si>
    <t>https://t.co/tN75dWsv7Y</t>
  </si>
  <si>
    <t>https://t.co/0KOBd6n14U</t>
  </si>
  <si>
    <t>https://t.co/U7MpMXpoH2</t>
  </si>
  <si>
    <t>https://t.co/HzgMzsfq5I</t>
  </si>
  <si>
    <t>https://t.co/ACEDis607u</t>
  </si>
  <si>
    <t>https://t.co/sf19W7b7ek</t>
  </si>
  <si>
    <t>https://t.co/YDDhbDX18Z</t>
  </si>
  <si>
    <t>https://t.co/glG2IiRMIT</t>
  </si>
  <si>
    <t>https://t.co/4qf4N8DfO7</t>
  </si>
  <si>
    <t>https://t.co/Ntq13gENJK</t>
  </si>
  <si>
    <t>https://t.co/ihZBBcIFDG</t>
  </si>
  <si>
    <t>http://t.co/jYQk92rsxe</t>
  </si>
  <si>
    <t>https://t.co/d3TTdLhRb3</t>
  </si>
  <si>
    <t>https://t.co/4G3VqCKD4J</t>
  </si>
  <si>
    <t>https://t.co/aOjoJ33cLR</t>
  </si>
  <si>
    <t>https://t.co/vC3apEUtm3</t>
  </si>
  <si>
    <t>https://t.co/T5lyJ2jfjj</t>
  </si>
  <si>
    <t>https://t.co/af5WHb5PZc</t>
  </si>
  <si>
    <t>https://t.co/eRZymKcDsd</t>
  </si>
  <si>
    <t>https://t.co/QJGZ7lkuMA</t>
  </si>
  <si>
    <t>https://t.co/tQeIGA7qdk</t>
  </si>
  <si>
    <t>https://t.co/hWbtl0BdJn</t>
  </si>
  <si>
    <t>https://t.co/ZR8wHwnZSy</t>
  </si>
  <si>
    <t>https://pbs.twimg.com/profile_banners/981666510794981376/1547392806</t>
  </si>
  <si>
    <t>https://pbs.twimg.com/profile_banners/18368680/1403624569</t>
  </si>
  <si>
    <t>https://pbs.twimg.com/profile_banners/734115870478213120/1481979620</t>
  </si>
  <si>
    <t>https://pbs.twimg.com/profile_banners/240961894/1538478500</t>
  </si>
  <si>
    <t>https://pbs.twimg.com/profile_banners/464203386/1546482448</t>
  </si>
  <si>
    <t>https://pbs.twimg.com/profile_banners/2485545523/1548403883</t>
  </si>
  <si>
    <t>https://pbs.twimg.com/profile_banners/609701604/1404268456</t>
  </si>
  <si>
    <t>https://pbs.twimg.com/profile_banners/919179275516903425/1530883121</t>
  </si>
  <si>
    <t>https://pbs.twimg.com/profile_banners/882561520374296576/1509448927</t>
  </si>
  <si>
    <t>https://pbs.twimg.com/profile_banners/408636122/1545946417</t>
  </si>
  <si>
    <t>https://pbs.twimg.com/profile_banners/750324964520321024/1483722527</t>
  </si>
  <si>
    <t>https://pbs.twimg.com/profile_banners/17036629/1493832625</t>
  </si>
  <si>
    <t>https://pbs.twimg.com/profile_banners/120184545/1398217837</t>
  </si>
  <si>
    <t>https://pbs.twimg.com/profile_banners/43346142/1500288996</t>
  </si>
  <si>
    <t>https://pbs.twimg.com/profile_banners/3250074001/1551035544</t>
  </si>
  <si>
    <t>https://pbs.twimg.com/profile_banners/16893338/1492776708</t>
  </si>
  <si>
    <t>https://pbs.twimg.com/profile_banners/1304864108/1534290712</t>
  </si>
  <si>
    <t>https://pbs.twimg.com/profile_banners/15309860/1536765748</t>
  </si>
  <si>
    <t>https://pbs.twimg.com/profile_banners/1149514327/1510494470</t>
  </si>
  <si>
    <t>https://pbs.twimg.com/profile_banners/87269548/1514399993</t>
  </si>
  <si>
    <t>https://pbs.twimg.com/profile_banners/537251086/1398230085</t>
  </si>
  <si>
    <t>https://pbs.twimg.com/profile_banners/936304462263738368/1542510098</t>
  </si>
  <si>
    <t>https://pbs.twimg.com/profile_banners/2752138186/1549633170</t>
  </si>
  <si>
    <t>https://pbs.twimg.com/profile_banners/909106325979910144/1550799371</t>
  </si>
  <si>
    <t>https://pbs.twimg.com/profile_banners/949557252427456513/1546065133</t>
  </si>
  <si>
    <t>https://pbs.twimg.com/profile_banners/2654096685/1540063505</t>
  </si>
  <si>
    <t>https://pbs.twimg.com/profile_banners/29769484/1502915603</t>
  </si>
  <si>
    <t>https://pbs.twimg.com/profile_banners/360866756/1535683980</t>
  </si>
  <si>
    <t>https://pbs.twimg.com/profile_banners/711895825/1358410525</t>
  </si>
  <si>
    <t>https://pbs.twimg.com/profile_banners/2813718253/1482963159</t>
  </si>
  <si>
    <t>https://pbs.twimg.com/profile_banners/43589172/1473812009</t>
  </si>
  <si>
    <t>https://pbs.twimg.com/profile_banners/4876406271/1541557074</t>
  </si>
  <si>
    <t>https://pbs.twimg.com/profile_banners/1927596390/1492113722</t>
  </si>
  <si>
    <t>https://pbs.twimg.com/profile_banners/4860111327/1470423818</t>
  </si>
  <si>
    <t>https://pbs.twimg.com/profile_banners/119980953/1547667483</t>
  </si>
  <si>
    <t>https://pbs.twimg.com/profile_banners/3683826974/1547643551</t>
  </si>
  <si>
    <t>https://pbs.twimg.com/profile_banners/911955192765018117/1530591042</t>
  </si>
  <si>
    <t>https://pbs.twimg.com/profile_banners/249937934/1440169061</t>
  </si>
  <si>
    <t>https://pbs.twimg.com/profile_banners/47723252/1552142265</t>
  </si>
  <si>
    <t>https://pbs.twimg.com/profile_banners/3828337337/1520433831</t>
  </si>
  <si>
    <t>https://pbs.twimg.com/profile_banners/164802190/1546452073</t>
  </si>
  <si>
    <t>https://pbs.twimg.com/profile_banners/269911114/1551742959</t>
  </si>
  <si>
    <t>https://pbs.twimg.com/profile_banners/2180513797/1497020012</t>
  </si>
  <si>
    <t>https://pbs.twimg.com/profile_banners/49860518/1545709131</t>
  </si>
  <si>
    <t>https://pbs.twimg.com/profile_banners/1592139283/1550917391</t>
  </si>
  <si>
    <t>https://pbs.twimg.com/profile_banners/345696646/1532970370</t>
  </si>
  <si>
    <t>https://pbs.twimg.com/profile_banners/6536022/1543426979</t>
  </si>
  <si>
    <t>https://pbs.twimg.com/profile_banners/25335873/1536470761</t>
  </si>
  <si>
    <t>https://pbs.twimg.com/profile_banners/1939666801/1532802741</t>
  </si>
  <si>
    <t>https://pbs.twimg.com/profile_banners/1315013377/1430010090</t>
  </si>
  <si>
    <t>https://pbs.twimg.com/profile_banners/2879975404/1463767200</t>
  </si>
  <si>
    <t>https://pbs.twimg.com/profile_banners/3293052147/1470791773</t>
  </si>
  <si>
    <t>https://pbs.twimg.com/profile_banners/854883769/1420904082</t>
  </si>
  <si>
    <t>https://pbs.twimg.com/profile_banners/839947718/1550623557</t>
  </si>
  <si>
    <t>https://pbs.twimg.com/profile_banners/1961260140/1409793717</t>
  </si>
  <si>
    <t>https://pbs.twimg.com/profile_banners/464206869/1541389821</t>
  </si>
  <si>
    <t>https://pbs.twimg.com/profile_banners/943474396542439425/1513779079</t>
  </si>
  <si>
    <t>https://pbs.twimg.com/profile_banners/3439196399/1487081685</t>
  </si>
  <si>
    <t>https://pbs.twimg.com/profile_banners/1019968710482817024/1532015246</t>
  </si>
  <si>
    <t>https://pbs.twimg.com/profile_banners/53978268/1535854751</t>
  </si>
  <si>
    <t>https://pbs.twimg.com/profile_banners/4896617415/1547745035</t>
  </si>
  <si>
    <t>https://pbs.twimg.com/profile_banners/905136352676765696/1504637748</t>
  </si>
  <si>
    <t>https://pbs.twimg.com/profile_banners/737142202481016832/1538216794</t>
  </si>
  <si>
    <t>https://pbs.twimg.com/profile_banners/275608261/1521913007</t>
  </si>
  <si>
    <t>https://pbs.twimg.com/profile_banners/1014058859667783681/1548841497</t>
  </si>
  <si>
    <t>https://pbs.twimg.com/profile_banners/57132143/1486856991</t>
  </si>
  <si>
    <t>https://pbs.twimg.com/profile_banners/601991657/1514080015</t>
  </si>
  <si>
    <t>https://pbs.twimg.com/profile_banners/1616479344/1440125510</t>
  </si>
  <si>
    <t>https://pbs.twimg.com/profile_banners/772213119426842624/1531845769</t>
  </si>
  <si>
    <t>https://pbs.twimg.com/profile_banners/612889857/1467565404</t>
  </si>
  <si>
    <t>https://pbs.twimg.com/profile_banners/458886657/1550518987</t>
  </si>
  <si>
    <t>https://pbs.twimg.com/profile_banners/463800897/1505174732</t>
  </si>
  <si>
    <t>https://pbs.twimg.com/profile_banners/290240603/1484575022</t>
  </si>
  <si>
    <t>https://pbs.twimg.com/profile_banners/870793807574343680/1543196041</t>
  </si>
  <si>
    <t>https://pbs.twimg.com/profile_banners/3639440113/1525492219</t>
  </si>
  <si>
    <t>https://pbs.twimg.com/profile_banners/701449489/1395963482</t>
  </si>
  <si>
    <t>https://pbs.twimg.com/profile_banners/1087952569/1482329002</t>
  </si>
  <si>
    <t>https://pbs.twimg.com/profile_banners/771337237979996160/1551593484</t>
  </si>
  <si>
    <t>https://pbs.twimg.com/profile_banners/423262212/1545893327</t>
  </si>
  <si>
    <t>https://pbs.twimg.com/profile_banners/799054673911103489/1520035769</t>
  </si>
  <si>
    <t>https://pbs.twimg.com/profile_banners/1077553273/1357850867</t>
  </si>
  <si>
    <t>https://pbs.twimg.com/profile_banners/33194218/1527184638</t>
  </si>
  <si>
    <t>https://pbs.twimg.com/profile_banners/35067567/1503259491</t>
  </si>
  <si>
    <t>https://pbs.twimg.com/profile_banners/387207151/1484959510</t>
  </si>
  <si>
    <t>https://pbs.twimg.com/profile_banners/36364582/1411608426</t>
  </si>
  <si>
    <t>https://pbs.twimg.com/profile_banners/817694606/1438279149</t>
  </si>
  <si>
    <t>https://pbs.twimg.com/profile_banners/1621927650/1453607118</t>
  </si>
  <si>
    <t>https://pbs.twimg.com/profile_banners/784753276050890752/1523049048</t>
  </si>
  <si>
    <t>https://pbs.twimg.com/profile_banners/2869102388/1546742029</t>
  </si>
  <si>
    <t>https://pbs.twimg.com/profile_banners/1264433760/1364120086</t>
  </si>
  <si>
    <t>https://pbs.twimg.com/profile_banners/244707031/1550377325</t>
  </si>
  <si>
    <t>https://pbs.twimg.com/profile_banners/747792023277666304/1521085134</t>
  </si>
  <si>
    <t>https://pbs.twimg.com/profile_banners/976571799264743427/1552077908</t>
  </si>
  <si>
    <t>https://pbs.twimg.com/profile_banners/310374447/1483218899</t>
  </si>
  <si>
    <t>https://pbs.twimg.com/profile_banners/903422578097872896/1546472474</t>
  </si>
  <si>
    <t>https://pbs.twimg.com/profile_banners/506235901/1541614198</t>
  </si>
  <si>
    <t>https://pbs.twimg.com/profile_banners/10875712/1519246419</t>
  </si>
  <si>
    <t>https://pbs.twimg.com/profile_banners/90003900/1546363461</t>
  </si>
  <si>
    <t>https://pbs.twimg.com/profile_banners/1477973132/1543093881</t>
  </si>
  <si>
    <t>https://pbs.twimg.com/profile_banners/2231464708/1398248214</t>
  </si>
  <si>
    <t>https://pbs.twimg.com/profile_banners/2963255901/1548029592</t>
  </si>
  <si>
    <t>https://pbs.twimg.com/profile_banners/529754072/1546908479</t>
  </si>
  <si>
    <t>https://pbs.twimg.com/profile_banners/287318080/1548738340</t>
  </si>
  <si>
    <t>https://pbs.twimg.com/profile_banners/466519119/1532522773</t>
  </si>
  <si>
    <t>https://pbs.twimg.com/profile_banners/357925862/1541020975</t>
  </si>
  <si>
    <t>https://pbs.twimg.com/profile_banners/200715240/1525141489</t>
  </si>
  <si>
    <t>https://pbs.twimg.com/profile_banners/167800731/1359898186</t>
  </si>
  <si>
    <t>https://pbs.twimg.com/profile_banners/455728447/1398781177</t>
  </si>
  <si>
    <t>https://pbs.twimg.com/profile_banners/188355421/1497933412</t>
  </si>
  <si>
    <t>https://pbs.twimg.com/profile_banners/761291297491656704/1540824201</t>
  </si>
  <si>
    <t>https://pbs.twimg.com/profile_banners/1075317048/1512974219</t>
  </si>
  <si>
    <t>https://pbs.twimg.com/profile_banners/298117286/1525653209</t>
  </si>
  <si>
    <t>https://pbs.twimg.com/profile_banners/47456965/1546957955</t>
  </si>
  <si>
    <t>https://pbs.twimg.com/profile_banners/13320192/1541799498</t>
  </si>
  <si>
    <t>https://pbs.twimg.com/profile_banners/3329617715/1462180909</t>
  </si>
  <si>
    <t>https://pbs.twimg.com/profile_banners/33814499/1546623450</t>
  </si>
  <si>
    <t>https://pbs.twimg.com/profile_banners/246626420/1451707422</t>
  </si>
  <si>
    <t>https://pbs.twimg.com/profile_banners/2605915508/1522097627</t>
  </si>
  <si>
    <t>https://pbs.twimg.com/profile_banners/74887784/1549916627</t>
  </si>
  <si>
    <t>https://pbs.twimg.com/profile_banners/371380172/1541194733</t>
  </si>
  <si>
    <t>https://pbs.twimg.com/profile_banners/4014898939/1446091967</t>
  </si>
  <si>
    <t>https://pbs.twimg.com/profile_banners/343738771/1551150155</t>
  </si>
  <si>
    <t>https://pbs.twimg.com/profile_banners/23602737/1515947929</t>
  </si>
  <si>
    <t>https://pbs.twimg.com/profile_banners/864648191001722880/1498760414</t>
  </si>
  <si>
    <t>https://pbs.twimg.com/profile_banners/899777510237450240/1551637289</t>
  </si>
  <si>
    <t>https://pbs.twimg.com/profile_banners/3054297324/1510149424</t>
  </si>
  <si>
    <t>https://pbs.twimg.com/profile_banners/2919063154/1523713167</t>
  </si>
  <si>
    <t>https://pbs.twimg.com/profile_banners/1977261344/1502545732</t>
  </si>
  <si>
    <t>https://pbs.twimg.com/profile_banners/27986621/1516493857</t>
  </si>
  <si>
    <t>https://pbs.twimg.com/profile_banners/2568091634/1493327893</t>
  </si>
  <si>
    <t>https://pbs.twimg.com/profile_banners/327326387/1526843588</t>
  </si>
  <si>
    <t>https://pbs.twimg.com/profile_banners/869427400433684480/1512838238</t>
  </si>
  <si>
    <t>https://pbs.twimg.com/profile_banners/3242758916/1521074421</t>
  </si>
  <si>
    <t>https://pbs.twimg.com/profile_banners/1239028674/1548639554</t>
  </si>
  <si>
    <t>https://pbs.twimg.com/profile_banners/35797109/1544995480</t>
  </si>
  <si>
    <t>https://pbs.twimg.com/profile_banners/2648535199/1542378429</t>
  </si>
  <si>
    <t>https://pbs.twimg.com/profile_banners/731500745124630529/1550710787</t>
  </si>
  <si>
    <t>https://pbs.twimg.com/profile_banners/1589367504/1528740753</t>
  </si>
  <si>
    <t>https://pbs.twimg.com/profile_banners/19206974/1431911607</t>
  </si>
  <si>
    <t>https://pbs.twimg.com/profile_banners/940310786672676864/1522485277</t>
  </si>
  <si>
    <t>https://pbs.twimg.com/profile_banners/108293001/1397309846</t>
  </si>
  <si>
    <t>https://pbs.twimg.com/profile_banners/751419838384537600/1515873906</t>
  </si>
  <si>
    <t>https://pbs.twimg.com/profile_banners/852151089956888576/1547675651</t>
  </si>
  <si>
    <t>https://pbs.twimg.com/profile_banners/497642612/1500909969</t>
  </si>
  <si>
    <t>https://pbs.twimg.com/profile_banners/16320083/1463767298</t>
  </si>
  <si>
    <t>https://pbs.twimg.com/profile_banners/2392822814/1487759353</t>
  </si>
  <si>
    <t>https://pbs.twimg.com/profile_banners/719337869798604801/1460342219</t>
  </si>
  <si>
    <t>https://pbs.twimg.com/profile_banners/2381181672/1519346985</t>
  </si>
  <si>
    <t>https://pbs.twimg.com/profile_banners/1099680470/1399161204</t>
  </si>
  <si>
    <t>https://pbs.twimg.com/profile_banners/2978236474/1476108252</t>
  </si>
  <si>
    <t>https://pbs.twimg.com/profile_banners/613567153/1499816608</t>
  </si>
  <si>
    <t>https://pbs.twimg.com/profile_banners/357662897/1465145367</t>
  </si>
  <si>
    <t>https://pbs.twimg.com/profile_banners/182213271/1437509750</t>
  </si>
  <si>
    <t>https://pbs.twimg.com/profile_banners/963774992/1503033970</t>
  </si>
  <si>
    <t>https://pbs.twimg.com/profile_banners/1065070534587645952/1542767681</t>
  </si>
  <si>
    <t>https://pbs.twimg.com/profile_banners/3996565154/1538290094</t>
  </si>
  <si>
    <t>https://pbs.twimg.com/profile_banners/537664177/1540521030</t>
  </si>
  <si>
    <t>https://pbs.twimg.com/profile_banners/908489512589787137/1511130437</t>
  </si>
  <si>
    <t>https://pbs.twimg.com/profile_banners/2997241022/1529607481</t>
  </si>
  <si>
    <t>https://pbs.twimg.com/profile_banners/258655281/1541791011</t>
  </si>
  <si>
    <t>https://pbs.twimg.com/profile_banners/18009961/1548525115</t>
  </si>
  <si>
    <t>https://pbs.twimg.com/profile_banners/197269838/1544377232</t>
  </si>
  <si>
    <t>https://pbs.twimg.com/profile_banners/702356664/1471633638</t>
  </si>
  <si>
    <t>https://pbs.twimg.com/profile_banners/414468434/1545849877</t>
  </si>
  <si>
    <t>https://pbs.twimg.com/profile_banners/923159971684147200/1525226579</t>
  </si>
  <si>
    <t>https://pbs.twimg.com/profile_banners/278698750/1547900089</t>
  </si>
  <si>
    <t>https://pbs.twimg.com/profile_banners/925569958733537280/1538702351</t>
  </si>
  <si>
    <t>th</t>
  </si>
  <si>
    <t>de</t>
  </si>
  <si>
    <t>fr</t>
  </si>
  <si>
    <t>es</t>
  </si>
  <si>
    <t>http://abs.twimg.com/images/themes/theme14/bg.gif</t>
  </si>
  <si>
    <t>http://abs.twimg.com/images/themes/theme1/bg.png</t>
  </si>
  <si>
    <t>http://abs.twimg.com/images/themes/theme19/bg.gif</t>
  </si>
  <si>
    <t>http://abs.twimg.com/images/themes/theme5/bg.gif</t>
  </si>
  <si>
    <t>http://abs.twimg.com/images/themes/theme13/bg.gif</t>
  </si>
  <si>
    <t>http://abs.twimg.com/images/themes/theme9/bg.gif</t>
  </si>
  <si>
    <t>http://abs.twimg.com/images/themes/theme4/bg.gif</t>
  </si>
  <si>
    <t>http://abs.twimg.com/images/themes/theme11/bg.gif</t>
  </si>
  <si>
    <t>http://abs.twimg.com/images/themes/theme16/bg.gif</t>
  </si>
  <si>
    <t>http://abs.twimg.com/images/themes/theme12/bg.gif</t>
  </si>
  <si>
    <t>http://abs.twimg.com/images/themes/theme15/bg.png</t>
  </si>
  <si>
    <t>http://abs.twimg.com/images/themes/theme18/bg.gif</t>
  </si>
  <si>
    <t>http://abs.twimg.com/images/themes/theme10/bg.gif</t>
  </si>
  <si>
    <t>http://abs.twimg.com/images/themes/theme2/bg.gif</t>
  </si>
  <si>
    <t>http://abs.twimg.com/images/themes/theme17/bg.gif</t>
  </si>
  <si>
    <t>http://abs.twimg.com/images/themes/theme6/bg.gif</t>
  </si>
  <si>
    <t>http://abs.twimg.com/images/themes/theme7/bg.gif</t>
  </si>
  <si>
    <t>http://pbs.twimg.com/profile_images/1080169596202577920/eYqWbdAa_normal.jpg</t>
  </si>
  <si>
    <t>http://pbs.twimg.com/profile_images/936272621808664582/IUL53lxh_normal.jpg</t>
  </si>
  <si>
    <t>http://pbs.twimg.com/profile_images/1103761613251899394/lmaKVaqr_normal.png</t>
  </si>
  <si>
    <t>http://pbs.twimg.com/profile_images/997950374890815488/ILj7EwQi_normal.jpg</t>
  </si>
  <si>
    <t>http://pbs.twimg.com/profile_images/925321899588153344/BwCAX-iW_normal.jpg</t>
  </si>
  <si>
    <t>http://pbs.twimg.com/profile_images/1078403549590097920/JpwskP_9_normal.jpg</t>
  </si>
  <si>
    <t>http://pbs.twimg.com/profile_images/859821470834405380/1BNVxnrC_normal.jpg</t>
  </si>
  <si>
    <t>http://pbs.twimg.com/profile_images/862398117920092161/rXSV2rW1_normal.jpg</t>
  </si>
  <si>
    <t>http://pbs.twimg.com/profile_images/936310361824804865/E9V3VoEE_normal.jpg</t>
  </si>
  <si>
    <t>http://pbs.twimg.com/profile_images/3095677004/56519b94e2d13c32d948cdaf5d429879_normal.jpeg</t>
  </si>
  <si>
    <t>http://pbs.twimg.com/profile_images/1099103242657632256/x_qihOzI_normal.png</t>
  </si>
  <si>
    <t>http://pbs.twimg.com/profile_images/948059387519754240/Dl0au_Va_normal.jpg</t>
  </si>
  <si>
    <t>http://pbs.twimg.com/profile_images/1079066279607033856/O7_eNh1R_normal.jpg</t>
  </si>
  <si>
    <t>http://pbs.twimg.com/profile_images/829741104027279360/9ZZRNcmP_normal.jpg</t>
  </si>
  <si>
    <t>http://pbs.twimg.com/profile_images/943482321973448704/26ODvDSN_normal.jpg</t>
  </si>
  <si>
    <t>http://pbs.twimg.com/profile_images/636185261102096384/_ouYLiz5_normal.png</t>
  </si>
  <si>
    <t>http://pbs.twimg.com/profile_images/1019971453066862599/HbbxSlyt_normal.jpg</t>
  </si>
  <si>
    <t>http://pbs.twimg.com/profile_images/1081597751085789184/Id5fGKTO_normal.jpg</t>
  </si>
  <si>
    <t>http://pbs.twimg.com/profile_images/820989593126309888/0eUuNeWF_normal.jpg</t>
  </si>
  <si>
    <t>http://pbs.twimg.com/profile_images/967604568174530560/SyRUvIUx_normal.jpg</t>
  </si>
  <si>
    <t>http://pbs.twimg.com/profile_images/1057651836407050240/sWGYqYu7_normal.jpg</t>
  </si>
  <si>
    <t>http://pbs.twimg.com/profile_images/1018216640222285824/XNeJynsP_normal.jpg</t>
  </si>
  <si>
    <t>http://pbs.twimg.com/profile_images/1102212179405754373/HIDVD1iW_normal.jpg</t>
  </si>
  <si>
    <t>http://pbs.twimg.com/profile_images/1030591933536657408/w5y92dps_normal.jpg</t>
  </si>
  <si>
    <t>http://pbs.twimg.com/profile_images/2600769455/image_normal.jpg</t>
  </si>
  <si>
    <t>http://pbs.twimg.com/profile_images/997193229400342528/6lEtcJni_normal.jpg</t>
  </si>
  <si>
    <t>http://pbs.twimg.com/profile_images/1052625677340561409/Y-6d35oU_normal.jpg</t>
  </si>
  <si>
    <t>http://pbs.twimg.com/profile_images/966084597367808000/y6oe8zOf_normal.jpg</t>
  </si>
  <si>
    <t>http://pbs.twimg.com/profile_images/936086152989229056/OKo63A26_normal.jpg</t>
  </si>
  <si>
    <t>http://pbs.twimg.com/profile_images/1032373156164468736/zhQPGSo9_normal.jpg</t>
  </si>
  <si>
    <t>http://pbs.twimg.com/profile_images/891646753384038401/J035xvRl_normal.jpg</t>
  </si>
  <si>
    <t>http://pbs.twimg.com/profile_images/1103836037850320898/lC7yENUb_normal.png</t>
  </si>
  <si>
    <t>http://pbs.twimg.com/profile_images/869433761456205824/EJMVeM6a_normal.jpg</t>
  </si>
  <si>
    <t>http://pbs.twimg.com/profile_images/620726074779930624/MrqMq0sk_normal.png</t>
  </si>
  <si>
    <t>http://pbs.twimg.com/profile_images/1038485532014194689/uepJiqWx_normal.jpg</t>
  </si>
  <si>
    <t>http://pbs.twimg.com/profile_images/1062063971757383680/WXAK-599_normal.jpg</t>
  </si>
  <si>
    <t>http://pbs.twimg.com/profile_images/940415504304373761/Z19LjL8Y_normal.jpg</t>
  </si>
  <si>
    <t>http://pbs.twimg.com/profile_images/937029292789178368/qMQ6mGs6_normal.jpg</t>
  </si>
  <si>
    <t>http://pbs.twimg.com/profile_images/1065070845490475008/ntdx65V1_normal.jpg</t>
  </si>
  <si>
    <t>http://pbs.twimg.com/profile_images/658008939225726976/vIb_ZYV7_normal.jpg</t>
  </si>
  <si>
    <t>http://pbs.twimg.com/profile_images/955651340629192705/_Gc8BQvr_normal.jpg</t>
  </si>
  <si>
    <t>http://pbs.twimg.com/profile_images/1068673348899504128/BZAc22yl_normal.jpg</t>
  </si>
  <si>
    <t>http://pbs.twimg.com/profile_images/774060326165753856/e4gz8EtM_normal.jpg</t>
  </si>
  <si>
    <t>http://pbs.twimg.com/profile_images/1093971398467309568/k3FGxVnk_normal.jpg</t>
  </si>
  <si>
    <t>http://pbs.twimg.com/profile_images/1076832054128578560/mXIe2zfu_normal.jpg</t>
  </si>
  <si>
    <t>http://pbs.twimg.com/profile_images/879546879205179392/yqTtEnjx_normal.jpg</t>
  </si>
  <si>
    <t>http://pbs.twimg.com/profile_images/1048019925959245824/3qWGuyaV_normal.jpg</t>
  </si>
  <si>
    <t>Open Twitter Page for This Person</t>
  </si>
  <si>
    <t>https://twitter.com/hansappel094</t>
  </si>
  <si>
    <t>https://twitter.com/gcouros</t>
  </si>
  <si>
    <t>https://twitter.com/phil_ibamericas</t>
  </si>
  <si>
    <t>https://twitter.com/jcasatodd</t>
  </si>
  <si>
    <t>https://twitter.com/elisabostwick</t>
  </si>
  <si>
    <t>https://twitter.com/missbantillo</t>
  </si>
  <si>
    <t>https://twitter.com/sctayloritrt</t>
  </si>
  <si>
    <t>https://twitter.com/kenneth24992396</t>
  </si>
  <si>
    <t>https://twitter.com/schubelm</t>
  </si>
  <si>
    <t>https://twitter.com/heindrmd</t>
  </si>
  <si>
    <t>https://twitter.com/michaelwayskinn</t>
  </si>
  <si>
    <t>https://twitter.com/ms_coniglio</t>
  </si>
  <si>
    <t>https://twitter.com/dhudgins</t>
  </si>
  <si>
    <t>https://twitter.com/jenniferlagarde</t>
  </si>
  <si>
    <t>https://twitter.com/kidlitqueen</t>
  </si>
  <si>
    <t>https://twitter.com/fyiliteracy</t>
  </si>
  <si>
    <t>https://twitter.com/bonniebird</t>
  </si>
  <si>
    <t>https://twitter.com/commonsenseed</t>
  </si>
  <si>
    <t>https://twitter.com/peterhreynolds</t>
  </si>
  <si>
    <t>https://twitter.com/mcmanuskelly</t>
  </si>
  <si>
    <t>https://twitter.com/teachlilbee</t>
  </si>
  <si>
    <t>https://twitter.com/burgessdave</t>
  </si>
  <si>
    <t>https://twitter.com/mrm1mr</t>
  </si>
  <si>
    <t>https://twitter.com/bsmithleads</t>
  </si>
  <si>
    <t>https://twitter.com/d_layfield</t>
  </si>
  <si>
    <t>https://twitter.com/teresagross625</t>
  </si>
  <si>
    <t>https://twitter.com/mr_alsheimer</t>
  </si>
  <si>
    <t>https://twitter.com/kcasw1</t>
  </si>
  <si>
    <t>https://twitter.com/jill_jrossetti</t>
  </si>
  <si>
    <t>https://twitter.com/mssackstein</t>
  </si>
  <si>
    <t>https://twitter.com/ekalbfus</t>
  </si>
  <si>
    <t>https://twitter.com/tungalagdondog</t>
  </si>
  <si>
    <t>https://twitter.com/librarianarika</t>
  </si>
  <si>
    <t>https://twitter.com/cjwilliams9</t>
  </si>
  <si>
    <t>https://twitter.com/reasenewton</t>
  </si>
  <si>
    <t>https://twitter.com/lebolduslibrary</t>
  </si>
  <si>
    <t>https://twitter.com/sangermanomina</t>
  </si>
  <si>
    <t>https://twitter.com/jyoti1013</t>
  </si>
  <si>
    <t>https://twitter.com/ayushchopra24</t>
  </si>
  <si>
    <t>https://twitter.com/wonderananya</t>
  </si>
  <si>
    <t>https://twitter.com/paonesl</t>
  </si>
  <si>
    <t>https://twitter.com/georgeashford</t>
  </si>
  <si>
    <t>https://twitter.com/cgoodwoman</t>
  </si>
  <si>
    <t>https://twitter.com/dripnchoklate23</t>
  </si>
  <si>
    <t>https://twitter.com/lissabdavies</t>
  </si>
  <si>
    <t>https://twitter.com/innovativeed</t>
  </si>
  <si>
    <t>https://twitter.com/uvmcess</t>
  </si>
  <si>
    <t>https://twitter.com/theresaolsen22</t>
  </si>
  <si>
    <t>https://twitter.com/rdene915</t>
  </si>
  <si>
    <t>https://twitter.com/jonharper70bd</t>
  </si>
  <si>
    <t>https://twitter.com/casas_jimmy</t>
  </si>
  <si>
    <t>https://twitter.com/bbray27</t>
  </si>
  <si>
    <t>https://twitter.com/tishrich</t>
  </si>
  <si>
    <t>https://twitter.com/taramartinedu</t>
  </si>
  <si>
    <t>https://twitter.com/johngpettus</t>
  </si>
  <si>
    <t>https://twitter.com/jlessard32</t>
  </si>
  <si>
    <t>https://twitter.com/ancrumsara</t>
  </si>
  <si>
    <t>https://twitter.com/costello_tweets</t>
  </si>
  <si>
    <t>https://twitter.com/gmckinney2</t>
  </si>
  <si>
    <t>https://twitter.com/mrrondot</t>
  </si>
  <si>
    <t>https://twitter.com/m_drez</t>
  </si>
  <si>
    <t>https://twitter.com/lakeshore_ms</t>
  </si>
  <si>
    <t>https://twitter.com/eagleslshs</t>
  </si>
  <si>
    <t>https://twitter.com/aobf_gerk</t>
  </si>
  <si>
    <t>https://twitter.com/deannpoleon</t>
  </si>
  <si>
    <t>https://twitter.com/mbfxc</t>
  </si>
  <si>
    <t>https://twitter.com/insightadvance</t>
  </si>
  <si>
    <t>https://twitter.com/we_are_big_data</t>
  </si>
  <si>
    <t>https://twitter.com/chidambara09</t>
  </si>
  <si>
    <t>https://twitter.com/pakay20</t>
  </si>
  <si>
    <t>https://twitter.com/tuckertech</t>
  </si>
  <si>
    <t>https://twitter.com/mrpjoulton</t>
  </si>
  <si>
    <t>https://twitter.com/carr_8</t>
  </si>
  <si>
    <t>https://twitter.com/burgess_shelley</t>
  </si>
  <si>
    <t>https://twitter.com/bethhouf</t>
  </si>
  <si>
    <t>https://twitter.com/mrnunesteach</t>
  </si>
  <si>
    <t>https://twitter.com/katieann_76</t>
  </si>
  <si>
    <t>https://twitter.com/leighmragsdale</t>
  </si>
  <si>
    <t>https://twitter.com/m_bostwick</t>
  </si>
  <si>
    <t>https://twitter.com/dr_mprince</t>
  </si>
  <si>
    <t>https://twitter.com/blackapple4ed</t>
  </si>
  <si>
    <t>https://twitter.com/howells_owls</t>
  </si>
  <si>
    <t>https://twitter.com/edlog411</t>
  </si>
  <si>
    <t>https://twitter.com/jovestickel</t>
  </si>
  <si>
    <t>https://twitter.com/kjlcole</t>
  </si>
  <si>
    <t>https://twitter.com/jw_photo_cgn</t>
  </si>
  <si>
    <t>https://twitter.com/matzketeaches</t>
  </si>
  <si>
    <t>https://twitter.com/msd_caputo</t>
  </si>
  <si>
    <t>https://twitter.com/timlriley</t>
  </si>
  <si>
    <t>https://twitter.com/bobbiefrench</t>
  </si>
  <si>
    <t>https://twitter.com/sambrin16</t>
  </si>
  <si>
    <t>https://twitter.com/vik5en</t>
  </si>
  <si>
    <t>https://twitter.com/mrschrammel</t>
  </si>
  <si>
    <t>https://twitter.com/kennethpowell14</t>
  </si>
  <si>
    <t>https://twitter.com/whsmadamezeitz</t>
  </si>
  <si>
    <t>https://twitter.com/mrcoacheli</t>
  </si>
  <si>
    <t>https://twitter.com/bradylobeth</t>
  </si>
  <si>
    <t>https://twitter.com/eli_krumova</t>
  </si>
  <si>
    <t>https://twitter.com/tamaraletter</t>
  </si>
  <si>
    <t>https://twitter.com/mrsrackleyccms</t>
  </si>
  <si>
    <t>https://twitter.com/suttonmusic_mbc</t>
  </si>
  <si>
    <t>https://twitter.com/ljsmith0414</t>
  </si>
  <si>
    <t>https://twitter.com/heymsclay</t>
  </si>
  <si>
    <t>https://twitter.com/hartoflearning</t>
  </si>
  <si>
    <t>https://twitter.com/prodigygame</t>
  </si>
  <si>
    <t>https://twitter.com/edmodo</t>
  </si>
  <si>
    <t>https://twitter.com/melsideb</t>
  </si>
  <si>
    <t>https://twitter.com/academcaccident</t>
  </si>
  <si>
    <t>https://twitter.com/kimaman_abe</t>
  </si>
  <si>
    <t>https://twitter.com/dbc_inc</t>
  </si>
  <si>
    <t>https://twitter.com/bar_zie</t>
  </si>
  <si>
    <t>https://twitter.com/heculuckdave</t>
  </si>
  <si>
    <t>https://twitter.com/drnonnemaker</t>
  </si>
  <si>
    <t>https://twitter.com/cokhsap</t>
  </si>
  <si>
    <t>https://twitter.com/istaylearning</t>
  </si>
  <si>
    <t>https://twitter.com/mwholloway</t>
  </si>
  <si>
    <t>https://twitter.com/sspellmancann</t>
  </si>
  <si>
    <t>https://twitter.com/alicekeeler</t>
  </si>
  <si>
    <t>https://twitter.com/drmcgettigan</t>
  </si>
  <si>
    <t>https://twitter.com/nbpseagles</t>
  </si>
  <si>
    <t>https://twitter.com/tanyaavrith</t>
  </si>
  <si>
    <t>https://twitter.com/dcpsmoss</t>
  </si>
  <si>
    <t>https://twitter.com/kerrenttech</t>
  </si>
  <si>
    <t>https://twitter.com/courtkneeruns</t>
  </si>
  <si>
    <t>https://twitter.com/julnilsmith</t>
  </si>
  <si>
    <t>https://twitter.com/tljamesa</t>
  </si>
  <si>
    <t>https://twitter.com/julie_kuhn</t>
  </si>
  <si>
    <t>https://twitter.com/tammyallenread2</t>
  </si>
  <si>
    <t>https://twitter.com/jodybritten</t>
  </si>
  <si>
    <t>https://twitter.com/abney45</t>
  </si>
  <si>
    <t>https://twitter.com/steinbrinklaura</t>
  </si>
  <si>
    <t>https://twitter.com/yvesmainville</t>
  </si>
  <si>
    <t>https://twitter.com/sandywahitis</t>
  </si>
  <si>
    <t>https://twitter.com/whitmerteaching</t>
  </si>
  <si>
    <t>https://twitter.com/casitacreates</t>
  </si>
  <si>
    <t>https://twitter.com/learnerlisa1</t>
  </si>
  <si>
    <t>https://twitter.com/lportnoy</t>
  </si>
  <si>
    <t>https://twitter.com/onedsschat</t>
  </si>
  <si>
    <t>https://twitter.com/learnics1</t>
  </si>
  <si>
    <t>https://twitter.com/cleardiff</t>
  </si>
  <si>
    <t>https://twitter.com/erik_youngman</t>
  </si>
  <si>
    <t>https://twitter.com/raczyz</t>
  </si>
  <si>
    <t>https://twitter.com/suetonnesen</t>
  </si>
  <si>
    <t>https://twitter.com/smgaillard</t>
  </si>
  <si>
    <t>https://twitter.com/jaybilly2</t>
  </si>
  <si>
    <t>https://twitter.com/momsasprincipal</t>
  </si>
  <si>
    <t>https://twitter.com/teacher2teacher</t>
  </si>
  <si>
    <t>https://twitter.com/jessicacabeen</t>
  </si>
  <si>
    <t>https://twitter.com/saneebell</t>
  </si>
  <si>
    <t>https://twitter.com/nbartley6</t>
  </si>
  <si>
    <t>https://twitter.com/misterdebuono</t>
  </si>
  <si>
    <t>https://twitter.com/iluveducating</t>
  </si>
  <si>
    <t>https://twitter.com/prettysqueaky</t>
  </si>
  <si>
    <t>https://twitter.com/themusicweaver</t>
  </si>
  <si>
    <t>https://twitter.com/tinker_bell0</t>
  </si>
  <si>
    <t>https://twitter.com/ronjame1</t>
  </si>
  <si>
    <t>https://twitter.com/sdgsforchildren</t>
  </si>
  <si>
    <t>https://twitter.com/mesachielake</t>
  </si>
  <si>
    <t>https://twitter.com/mmiller112</t>
  </si>
  <si>
    <t>https://twitter.com/garcoju</t>
  </si>
  <si>
    <t>https://twitter.com/tmarchyok</t>
  </si>
  <si>
    <t>https://twitter.com/johnluthringer</t>
  </si>
  <si>
    <t>https://twitter.com/janine_brooks</t>
  </si>
  <si>
    <t>https://twitter.com/brynmj99</t>
  </si>
  <si>
    <t>https://twitter.com/tiffanyalrefae</t>
  </si>
  <si>
    <t>https://twitter.com/teresaflutemath</t>
  </si>
  <si>
    <t>https://twitter.com/schisik</t>
  </si>
  <si>
    <t>https://twitter.com/kaitlinxtart</t>
  </si>
  <si>
    <t>https://twitter.com/tomstoner24</t>
  </si>
  <si>
    <t>https://twitter.com/mistercavey</t>
  </si>
  <si>
    <t>https://twitter.com/notmanyofyou</t>
  </si>
  <si>
    <t>https://twitter.com/rick_bath</t>
  </si>
  <si>
    <t>https://twitter.com/mr_j_mayer</t>
  </si>
  <si>
    <t>https://twitter.com/mrrileydueck</t>
  </si>
  <si>
    <t>https://twitter.com/jeffnelsontli</t>
  </si>
  <si>
    <t>https://twitter.com/tsschmidty</t>
  </si>
  <si>
    <t>https://twitter.com/techchef4u</t>
  </si>
  <si>
    <t>https://twitter.com/mospillman</t>
  </si>
  <si>
    <t>https://twitter.com/jeffreykubiak</t>
  </si>
  <si>
    <t>https://twitter.com/annickrauch</t>
  </si>
  <si>
    <t>https://twitter.com/effectualedu</t>
  </si>
  <si>
    <t>https://twitter.com/isabeljmorales</t>
  </si>
  <si>
    <t>https://twitter.com/mrsbcarroll</t>
  </si>
  <si>
    <t>hansappel094
Love this graphic for helping teach
students and TEACHERS how to select
the right tool for the job! @JCasaTodd
#socialLEADia @dbc_inc @gcouros
#AwardWinningCulture #StudentChoice
#edtech #InnovatorsMindset #Empowerment
#FutureDriven #LEAPeffect #TLAP
#LeadLAP @rethink_learning https://t.co/ebdM3J53gx</t>
  </si>
  <si>
    <t xml:space="preserve">gcouros
</t>
  </si>
  <si>
    <t>phil_ibamericas
RT @hansappel094: Love this graphic
for helping teach students and
TEACHERS how to select the right
tool for the job! @JCasaTodd #socialLEA…</t>
  </si>
  <si>
    <t>jcasatodd
@mrsbcarroll @isabeljmorales Have
you seen my Twitter list of inspiring
kids? I like to introduce kids
to student role models: https://t.co/DiKvqX99YS
A few of these kids are featured
in #socialLEADia :)</t>
  </si>
  <si>
    <t>elisabostwick
RT @hansappel094: Love this graphic
for helping teach students and
TEACHERS how to select the right
tool for the job! @JCasaTodd #socialLEA…</t>
  </si>
  <si>
    <t>missbantillo
RT @hansappel094: Love this graphic
for helping teach students and
TEACHERS how to select the right
tool for the job! @JCasaTodd #socialLEA…</t>
  </si>
  <si>
    <t>sctayloritrt
@Kenneth24992396 Yes, while also
teaching them how to use social
media responsibly. Teach them how
to be digital leaders. #socialLEADia</t>
  </si>
  <si>
    <t xml:space="preserve">kenneth24992396
</t>
  </si>
  <si>
    <t>schubelm
@ruby_sowers @heindrmd So true!
Thanks for always being willing
to grow and encouraging others
to step out. Model that #lifelonglearning.
Great discussion over #socialLEADia
with you all. Up next for me is:
https://t.co/lOXlyBmjJz</t>
  </si>
  <si>
    <t xml:space="preserve">heindrmd
</t>
  </si>
  <si>
    <t>michaelwayskinn
RT @JCasaTodd: Hi #leadlap, Jennifer
a TL from Ontario Canada and author
of #SocialLEADia Excited to be
here https://t.co/iG2iCXRBkf</t>
  </si>
  <si>
    <t>ms_coniglio
RT @JCasaTodd: Check out this #MediaLiteracy
Vocabulary activity for "Fake News"
via @jenniferlagarde &amp;amp; @dhudgins
#socialLEADia #ycdsbtls h…</t>
  </si>
  <si>
    <t xml:space="preserve">dhudgins
</t>
  </si>
  <si>
    <t>jenniferlagarde
RT @JCasaTodd: Check out this #MediaLiteracy
Vocabulary activity for "Fake News"
via @jenniferlagarde &amp;amp; @dhudgins
#socialLEADia #ycdsbtls h…</t>
  </si>
  <si>
    <t>kidlitqueen
RT @JCasaTodd: Check out this #MediaLiteracy
Vocabulary activity for "Fake News"
via @jenniferlagarde &amp;amp; @dhudgins
#socialLEADia #ycdsbtls h…</t>
  </si>
  <si>
    <t>fyiliteracy
RT @JCasaTodd: Check out this #MediaLiteracy
Vocabulary activity for "Fake News"
via @jenniferlagarde &amp;amp; @dhudgins
#socialLEADia #ycdsbtls h…</t>
  </si>
  <si>
    <t>bonniebird
New post (It's been a while!) -
All of Our Voices Matter. Thank
you @JCasaTodd @peterhreynolds
for your amazing books! https://t.co/jFvCDc9DhL
#socialLEADia #saysomething #digcit
#vted #cvsdvt #edchat @CommonSenseEd
https://t.co/WWTelh6Uc6</t>
  </si>
  <si>
    <t xml:space="preserve">commonsenseed
</t>
  </si>
  <si>
    <t xml:space="preserve">peterhreynolds
</t>
  </si>
  <si>
    <t>mcmanuskelly
RT @JCasaTodd: Check out this #MediaLiteracy
Vocabulary activity for "Fake News"
via @jenniferlagarde &amp;amp; @dhudgins
#socialLEADia #ycdsbtls h…</t>
  </si>
  <si>
    <t>teachlilbee
RT @burgessdave: The Momo hysteria/hoax
is a perfect example of why educators
need to talk #medialiteracy &amp;amp;
have meaningful discussions abo…</t>
  </si>
  <si>
    <t>burgessdave
RT @mospillman: @JCasaTodd A4 I
think it’s all about looking for
the things you want to share. You
usually find what you’re looking
for, ri…</t>
  </si>
  <si>
    <t>mrm1mr
RT @burgessdave: The Momo hysteria/hoax
is a perfect example of why educators
need to talk #medialiteracy &amp;amp;
have meaningful discussions abo…</t>
  </si>
  <si>
    <t>bsmithleads
RT @burgessdave: The Momo hysteria/hoax
is a perfect example of why educators
need to talk #medialiteracy &amp;amp;
have meaningful discussions abo…</t>
  </si>
  <si>
    <t>d_layfield
RT @burgessdave: The Momo hysteria/hoax
is a perfect example of why educators
need to talk #medialiteracy &amp;amp;
have meaningful discussions abo…</t>
  </si>
  <si>
    <t>teresagross625
RT @burgessdave: The Momo hysteria/hoax
is a perfect example of why educators
need to talk #medialiteracy &amp;amp;
have meaningful discussions abo…</t>
  </si>
  <si>
    <t>mr_alsheimer
RT @burgessdave: The Momo hysteria/hoax
is a perfect example of why educators
need to talk #medialiteracy &amp;amp;
have meaningful discussions abo…</t>
  </si>
  <si>
    <t>kcasw1
RT @burgessdave: The Momo hysteria/hoax
is a perfect example of why educators
need to talk #medialiteracy &amp;amp;
have meaningful discussions abo…</t>
  </si>
  <si>
    <t>jill_jrossetti
RT @burgessdave: The Momo hysteria/hoax
is a perfect example of why educators
need to talk #medialiteracy &amp;amp;
have meaningful discussions abo…</t>
  </si>
  <si>
    <t>mssackstein
RT @burgessdave: The Momo hysteria/hoax
is a perfect example of why educators
need to talk #medialiteracy &amp;amp;
have meaningful discussions abo…</t>
  </si>
  <si>
    <t>ekalbfus
RT @burgessdave: The Momo hysteria/hoax
is a perfect example of why educators
need to talk #medialiteracy &amp;amp;
have meaningful discussions abo…</t>
  </si>
  <si>
    <t>tungalagdondog
RT @burgessdave: The Momo hysteria/hoax
is a perfect example of why educators
need to talk #medialiteracy &amp;amp;
have meaningful discussions abo…</t>
  </si>
  <si>
    <t>librarianarika
RT @burgessdave: The Momo hysteria/hoax
is a perfect example of why educators
need to talk #medialiteracy &amp;amp;
have meaningful discussions abo…</t>
  </si>
  <si>
    <t>cjwilliams9
RT @burgessdave: The Momo hysteria/hoax
is a perfect example of why educators
need to talk #medialiteracy &amp;amp;
have meaningful discussions abo…</t>
  </si>
  <si>
    <t>reasenewton
RT @burgessdave: The Momo hysteria/hoax
is a perfect example of why educators
need to talk #medialiteracy &amp;amp;
have meaningful discussions abo…</t>
  </si>
  <si>
    <t>lebolduslibrary
RT @burgessdave: The Momo hysteria/hoax
is a perfect example of why educators
need to talk #medialiteracy &amp;amp;
have meaningful discussions abo…</t>
  </si>
  <si>
    <t>sangermanomina
RT @burgessdave: The Momo hysteria/hoax
is a perfect example of why educators
need to talk #medialiteracy &amp;amp;
have meaningful discussions abo…</t>
  </si>
  <si>
    <t>jyoti1013
RT @JCasaTodd: So many layers of
wonderful here. Love @WonderAnanya
's sharing of her brother @Ayushchopra24
's book on #OurGlobalClassroom…</t>
  </si>
  <si>
    <t>ayushchopra24
@JCasaTodd A1. Social Media is
reducing social barriers. It connects
people on the strength of human
values, not identities. #LeadLAP
#socialLEADia #ShapingAFairerWorld
@SDGsForChildren</t>
  </si>
  <si>
    <t>wonderananya
RT @JCasaTodd: So many layers of
wonderful here. Love @WonderAnanya
's sharing of her brother @Ayushchopra24
's book on #OurGlobalClassroom…</t>
  </si>
  <si>
    <t>paonesl
RT @burgessdave: The Momo hysteria/hoax
is a perfect example of why educators
need to talk #medialiteracy &amp;amp;
have meaningful discussions abo…</t>
  </si>
  <si>
    <t>georgeashford
RT @burgessdave: The Momo hysteria/hoax
is a perfect example of why educators
need to talk #medialiteracy &amp;amp;
have meaningful discussions abo…</t>
  </si>
  <si>
    <t>cgoodwoman
RT @burgessdave: The Momo hysteria/hoax
is a perfect example of why educators
need to talk #medialiteracy &amp;amp;
have meaningful discussions abo…</t>
  </si>
  <si>
    <t>dripnchoklate23
RT @burgessdave: The Momo hysteria/hoax
is a perfect example of why educators
need to talk #medialiteracy &amp;amp;
have meaningful discussions abo…</t>
  </si>
  <si>
    <t>lissabdavies
RT @burgessdave: The Momo hysteria/hoax
is a perfect example of why educators
need to talk #medialiteracy &amp;amp;
have meaningful discussions abo…</t>
  </si>
  <si>
    <t>innovativeed
As Vermont and #vted get ready
to meet in person to vote on local
issues, a great question to ask
at the same time is: "How are we
using our online interactions to
work through issues in a similar
way?" #socialleadia #TownMeetingDay</t>
  </si>
  <si>
    <t>uvmcess
RT @innovativeEd: Paradigm-changing
new post from @bonniebird: All
of Our Voices Matter "It's time
to focus on the positive ways we
can us…</t>
  </si>
  <si>
    <t>theresaolsen22
RT @burgessdave: The Momo hysteria/hoax
is a perfect example of why educators
need to talk #medialiteracy &amp;amp;
have meaningful discussions abo…</t>
  </si>
  <si>
    <t>rdene915
@JohnGPettus would like to introduce
you to my friend @JCasaTodd #socialleadia
#education</t>
  </si>
  <si>
    <t xml:space="preserve">jonharper70bd
</t>
  </si>
  <si>
    <t xml:space="preserve">casas_jimmy
</t>
  </si>
  <si>
    <t xml:space="preserve">bbray27
</t>
  </si>
  <si>
    <t>tishrich
RT @burgessdave: #socialLEADia
is my go-to recommendation for
helping educators move beyond the
standard digital citizenship lessons
&amp;amp; mind…</t>
  </si>
  <si>
    <t>taramartinedu
RT @burgessdave: Thanks to @JCasaTodd
for hosting #LeadLAP this morning!!
Such a critical topic. Always appreciate
your courage and leaders…</t>
  </si>
  <si>
    <t>johngpettus
RT @BethHouf: Look who’s hosting
#leadlap tomorrow! Can’t wait @JCasaTodd
#leadlap #socialleadia #tlap @burgess_shelley
https://t.co/OlhY1s…</t>
  </si>
  <si>
    <t>jlessard32
RT @burgessdave: The Momo hysteria/hoax
is a perfect example of why educators
need to talk #medialiteracy &amp;amp;
have meaningful discussions abo…</t>
  </si>
  <si>
    <t>ancrumsara
RT @burgessdave: The Momo hysteria/hoax
is a perfect example of why educators
need to talk #medialiteracy &amp;amp;
have meaningful discussions abo…</t>
  </si>
  <si>
    <t>costello_tweets
RT @JCasaTodd: Loved chatting with
@mrrondot and @GMcKinney2 about
their podcasting with their students.
Check out the latest episode of
th…</t>
  </si>
  <si>
    <t>gmckinney2
RT @burgessdave: #socialLEADia
is my go-to recommendation for
helping educators move beyond the
standard digital citizenship lessons
&amp;amp; mind…</t>
  </si>
  <si>
    <t>mrrondot
It was an honor for @GMcKinney2
and I to sit on the other side
of the microphone and talk about
podcasting in the classroom with
@JCasaTodd! Check out episode 10
of the #SocialLEADia Podcast! https://t.co/IuAgVOP61r</t>
  </si>
  <si>
    <t>m_drez
Courageous conversations around
Attention and Distraction https://t.co/QxjsAPyyWT
via @JCasaTodd #DigCitLSC @mbfxc
@DeannPoleon @AOBF_Gerk @EaglesLSHS
@LakeShore_MS #SocialLEADia</t>
  </si>
  <si>
    <t xml:space="preserve">lakeshore_ms
</t>
  </si>
  <si>
    <t xml:space="preserve">eagleslshs
</t>
  </si>
  <si>
    <t xml:space="preserve">aobf_gerk
</t>
  </si>
  <si>
    <t xml:space="preserve">deannpoleon
</t>
  </si>
  <si>
    <t>mbfxc
RT @m_drez: Courageous conversations
around Attention and Distraction
https://t.co/QxjsAPyyWT via @JCasaTodd
#DigCitLSC @mbfxc @DeannPoleon…</t>
  </si>
  <si>
    <t>insightadvance
Have you reflected on your New
Year's resolutions lately? Here
are resolutions from 6 educators:
https://t.co/KTpqwX5M2D. #IAedChat
#EngageChat #SocialLEADia</t>
  </si>
  <si>
    <t>we_are_big_data
#tech #news Teralytics wants to
tap into our class with #SocialLeadia</t>
  </si>
  <si>
    <t>chidambara09
RT @we_are_big_data: #tech #news
Teralytics wants to tap into our
class with #SocialLeadia</t>
  </si>
  <si>
    <t>pakay20
RT @burgessdave: The Momo hysteria/hoax
is a perfect example of why educators
need to talk #medialiteracy &amp;amp;
have meaningful discussions abo…</t>
  </si>
  <si>
    <t>tuckertech
RT @burgessdave: The Momo hysteria/hoax
is a perfect example of why educators
need to talk #medialiteracy &amp;amp;
have meaningful discussions abo…</t>
  </si>
  <si>
    <t>mrpjoulton
RT @burgessdave: The Momo hysteria/hoax
is a perfect example of why educators
need to talk #medialiteracy &amp;amp;
have meaningful discussions abo…</t>
  </si>
  <si>
    <t>carr_8
RT @BethHouf: Look who’s hosting
#leadlap tomorrow! Can’t wait @JCasaTodd
#leadlap #socialleadia #tlap @burgess_shelley
https://t.co/OlhY1s…</t>
  </si>
  <si>
    <t>burgess_shelley
RT @burgessdave: #socialLEADia
is my go-to recommendation for
helping educators move beyond the
standard digital citizenship lessons
&amp;amp; mind…</t>
  </si>
  <si>
    <t>bethhouf
RT @burgessdave: Students are living
in a world influenced by social
media and social media messages.
We can ignore...or we can inform.
Let…</t>
  </si>
  <si>
    <t>mrnunesteach
RT @BethHouf: Look who’s hosting
#leadlap tomorrow! Can’t wait @JCasaTodd
#leadlap #socialleadia #tlap @burgess_shelley
https://t.co/OlhY1s…</t>
  </si>
  <si>
    <t>katieann_76
Top story: @BethHouf: 'Look who’s
hosting #leadlap tomorrow! Can’t
wait @JCasaTodd #leadlap #socialleadia
#tlap @burgess_shelley ' https://t.co/jzY7NCOOLJ,
see more https://t.co/LlWv0n2yqr</t>
  </si>
  <si>
    <t>leighmragsdale
RT @JCasaTodd: I'm up and excited!
See you at 10:30 EST #leadlap #socialLEADia
friends! https://t.co/bv8QDH65SV</t>
  </si>
  <si>
    <t>m_bostwick
RT @burgessdave: 2 minutes until
#LeadLAP with #SocialLEADia author,
@JCasaTodd!!!!! 9:30am CST #tlap
#leadupchat #EduGladiators #satchat
h…</t>
  </si>
  <si>
    <t>dr_mprince
Top story: @BethHouf: 'Look who’s
hosting #leadlap tomorrow! Can’t
wait @JCasaTodd #leadlap #socialleadia
#tlap @burgess_shelley ' https://t.co/99ru6ZvCf9,
see more https://t.co/JzxqbMx6Xj</t>
  </si>
  <si>
    <t>blackapple4ed
A1: The educational community on
social media has been great. It's
one of the strongest ones out there.
I think we build community, share
ideas, and look to learn from each
other. It's a true community. #LeadLAP
#socialLEADia</t>
  </si>
  <si>
    <t>howells_owls
RT @burgessdave: One of my favorite
quotes from #SocialLEADia by this
morning's host, @JCasaTodd #LeadLAP
#tlap https://t.co/uuQqlfMvjp</t>
  </si>
  <si>
    <t>edlog411
RT @burgessdave: One of my favorite
quotes from #SocialLEADia by this
morning's host, @JCasaTodd #LeadLAP
#tlap https://t.co/uuQqlfMvjp</t>
  </si>
  <si>
    <t>jovestickel
RT @burgessdave: One of my favorite
quotes from #SocialLEADia by this
morning's host, @JCasaTodd #LeadLAP
#tlap https://t.co/uuQqlfMvjp</t>
  </si>
  <si>
    <t>kjlcole
RT @burgessdave: One of my favorite
quotes from #SocialLEADia by this
morning's host, @JCasaTodd #LeadLAP
#tlap https://t.co/uuQqlfMvjp</t>
  </si>
  <si>
    <t>jw_photo_cgn
RT @burgessdave: One of my favorite
quotes from #SocialLEADia by this
morning's host, @JCasaTodd #LeadLAP
#tlap https://t.co/uuQqlfMvjp</t>
  </si>
  <si>
    <t>matzketeaches
RT @JCasaTodd: A2: Kids use social
media at younger &amp;amp; younger
ages, but law says kids need to
be 13+ to use accounts. A class
social media…</t>
  </si>
  <si>
    <t>msd_caputo
RT @burgessdave: Students are living
in a world influenced by social
media and social media messages.
We can ignore...or we can inform.
Let…</t>
  </si>
  <si>
    <t>timlriley
RT @JCasaTodd: A1. Create a culture
of kind: It’s the only way to address
any type of bullying. I wrote about
this idea here. https://t.co/…</t>
  </si>
  <si>
    <t>bobbiefrench
RT @burgessdave: Students are living
in a world influenced by social
media and social media messages.
We can ignore...or we can inform.
Let…</t>
  </si>
  <si>
    <t>sambrin16
RT @burgessdave: Students are living
in a world influenced by social
media and social media messages.
We can ignore...or we can inform.
Let…</t>
  </si>
  <si>
    <t>vik5en
RT @burgessdave: Students are living
in a world influenced by social
media and social media messages.
We can ignore...or we can inform.
Let…</t>
  </si>
  <si>
    <t>mrschrammel
RT @burgessdave: One of my favorite
quotes from #SocialLEADia by this
morning's host, @JCasaTodd #LeadLAP
#tlap https://t.co/uuQqlfMvjp</t>
  </si>
  <si>
    <t>kennethpowell14
RT @burgessdave: Students are living
in a world influenced by social
media and social media messages.
We can ignore...or we can inform.
Let…</t>
  </si>
  <si>
    <t>whsmadamezeitz
RT @burgessdave: Students are living
in a world influenced by social
media and social media messages.
We can ignore...or we can inform.
Let…</t>
  </si>
  <si>
    <t>mrcoacheli
@JCasaTodd A2b Strategies: Build
relationships so that the misperceptions
can happen less often &amp;amp; be
resolved more easily, be intentional
about posting. #TrendThePositive
anyway and drown out the noise.
Emojis, angles &amp;amp; being aware
for confidentiality. #LeadLAP #SocialLEADia</t>
  </si>
  <si>
    <t>bradylobeth
RT @JCasaTodd: Q3. What are some
strategies you use to help kids
think critically before they post
or share something online? #LeadLAP
#soc…</t>
  </si>
  <si>
    <t>eli_krumova
RT @burgessdave: A3: Love this
page in #PassionForKindness plus
many of the ideas surrounding this
in #socialleadia #leadlap @tamaraletter…</t>
  </si>
  <si>
    <t xml:space="preserve">tamaraletter
</t>
  </si>
  <si>
    <t>mrsrackleyccms
RT @burgessdave: Students are living
in a world influenced by social
media and social media messages.
We can ignore...or we can inform.
Let…</t>
  </si>
  <si>
    <t>suttonmusic_mbc
RT @burgessdave: Students are living
in a world influenced by social
media and social media messages.
We can ignore...or we can inform.
Let…</t>
  </si>
  <si>
    <t>ljsmith0414
RT @burgessdave: A3: Love this
page in #PassionForKindness plus
many of the ideas surrounding this
in #socialleadia #leadlap @tamaraletter…</t>
  </si>
  <si>
    <t>heymsclay
RT @burgessdave: One of my favorite
quotes from #SocialLEADia by this
morning's host, @JCasaTodd #LeadLAP
#tlap https://t.co/uuQqlfMvjp</t>
  </si>
  <si>
    <t>hartoflearning
RT @MelSideB: @JCasaTodd Q3: This
is simple, easy to remember, and
goes along with our Stop and Think
program. #leadlap #SocialLEADia
https…</t>
  </si>
  <si>
    <t xml:space="preserve">prodigygame
</t>
  </si>
  <si>
    <t xml:space="preserve">edmodo
</t>
  </si>
  <si>
    <t>melsideb
Thank you for a great chat! Adding
another book to my list to read!
#leadlap #SocialLEADia https://t.co/HccoA4sfG8</t>
  </si>
  <si>
    <t>academcaccident
RT @burgessdave: One of my favorite
quotes from #SocialLEADia by this
morning's host, @JCasaTodd #LeadLAP
#tlap https://t.co/uuQqlfMvjp</t>
  </si>
  <si>
    <t>kimaman_abe
A4: Modeling, talking through the
process. Discussing how each post
could be interpreted by students
or families. #leadlap #socialLEADia</t>
  </si>
  <si>
    <t>dbc_inc
RT @burgessdave: A3: Love this
page in #PassionForKindness plus
many of the ideas surrounding this
in #socialleadia #leadlap @tamaraletter…</t>
  </si>
  <si>
    <t>bar_zie
RT @JCasaTodd: Good morning! Please
introduce yourself. What is your
name, location, and role &amp;amp;
your favourite social media tool?
#leadlap…</t>
  </si>
  <si>
    <t>heculuckdave
RT @drnonnemaker: A3. Lots have
already said it, but: THINK before
you speak... Is it True? Is it
Helpful? Is it Inspiring? Is it
Necessary…</t>
  </si>
  <si>
    <t>drnonnemaker
A4. A positive presence on social
media - celebrating culture and
student learning! #LeadLAP #socialLEADia</t>
  </si>
  <si>
    <t>cokhsap
RT @burgessdave: Students are living
in a world influenced by social
media and social media messages.
We can ignore...or we can inform.
Let…</t>
  </si>
  <si>
    <t>istaylearning
A5: Model what it means to connect
globally with others. Use social
media in the classroom to connect
with individuals who can help inspire
your students. #LeadLAP #socialleadia</t>
  </si>
  <si>
    <t>mwholloway
RT @burgessdave: #socialLEADia
is my go-to recommendation for
helping educators move beyond the
standard digital citizenship lessons
&amp;amp; mind…</t>
  </si>
  <si>
    <t>sspellmancann
RT @JCasaTodd: Have you seen this
MAGICAL spreadsheet from @alicekeeler
https://t.co/b07kUCZ4OI #leadlap
#socialleadia https://t.co/pT2lWYE…</t>
  </si>
  <si>
    <t>alicekeeler
We can't bury our heads in the
sand and pretend that kids won't
be on social media. Pretty much
ALL of them are or will be. How
are we preparing them if we don't
at a minimum talk about it in class?
#socialLeadia #leadlap</t>
  </si>
  <si>
    <t>drmcgettigan
One of the reasons we teach HS
req'd course Personal Branding
&amp;amp; Digital Communication at
@NBPSEagles with @TanyaAvrith #leadlap
#SocialLeadia https://t.co/shQulg6u7u</t>
  </si>
  <si>
    <t xml:space="preserve">nbpseagles
</t>
  </si>
  <si>
    <t>tanyaavrith
RT @drmcgettigan: One of the reasons
we teach HS req'd course Personal
Branding &amp;amp; Digital Communication
at @NBPSEagles with @TanyaAvrith
#l…</t>
  </si>
  <si>
    <t>dcpsmoss
A4) The leader has to be digitally
present; the leaders models that
a digital presence allows connections,
communication, school-wide celebration,
and opportunities for individual
praise. #leadLAP #SocialLEADia
https://t.co/2yDBkr82nj</t>
  </si>
  <si>
    <t>kerrenttech
RT @JCasaTodd: A2: Kids use social
media at younger &amp;amp; younger
ages, but law says kids need to
be 13+ to use accounts. A class
social media…</t>
  </si>
  <si>
    <t>courtkneeruns
RT @JCasaTodd: Have you seen this
MAGICAL spreadsheet from @alicekeeler
https://t.co/b07kUCZ4OI #leadlap
#socialleadia https://t.co/pT2lWYE…</t>
  </si>
  <si>
    <t>julnilsmith
RT @burgessdave: The Momo hysteria/hoax
is a perfect example of why educators
need to talk #medialiteracy &amp;amp;
have meaningful discussions abo…</t>
  </si>
  <si>
    <t>tljamesa
@JCasaTodd a4 Share all the things...
things that worked, ones that didn't.
Give sparks, ideas to get people
going. Comment, like, share the
good work that students &amp;amp; teachers
are doing. #LeadLAP #SocialLEADia</t>
  </si>
  <si>
    <t>julie_kuhn
RT @JCasaTodd: Q4. What can a school
leader do to model Digital Leadership
for teachers and students? #LeadLAP
#socialLEADia https://t.co/H…</t>
  </si>
  <si>
    <t>tammyallenread2
RT @burgessdave: Students are living
in a world influenced by social
media and social media messages.
We can ignore...or we can inform.
Let…</t>
  </si>
  <si>
    <t>jodybritten
RT @burgessdave: Students are living
in a world influenced by social
media and social media messages.
We can ignore...or we can inform.
Let…</t>
  </si>
  <si>
    <t>abney45
RT @burgessdave: #socialLEADia
is my go-to recommendation for
helping educators move beyond the
standard digital citizenship lessons
&amp;amp; mind…</t>
  </si>
  <si>
    <t>steinbrinklaura
RT @burgessdave: Thanks to @JCasaTodd
for hosting #LeadLAP this morning!!
Such a critical topic. Always appreciate
your courage and leaders…</t>
  </si>
  <si>
    <t>yvesmainville
RT @burgessdave: Students are living
in a world influenced by social
media and social media messages.
We can ignore...or we can inform.
Let…</t>
  </si>
  <si>
    <t>sandywahitis
RT @burgessdave: A3: Love this
page in #PassionForKindness plus
many of the ideas surrounding this
in #socialleadia #leadlap @tamaraletter…</t>
  </si>
  <si>
    <t>whitmerteaching
RT @burgessdave: Students are living
in a world influenced by social
media and social media messages.
We can ignore...or we can inform.
Let…</t>
  </si>
  <si>
    <t>casitacreates
RT @burgessdave: Students are living
in a world influenced by social
media and social media messages.
We can ignore...or we can inform.
Let…</t>
  </si>
  <si>
    <t>learnerlisa1
RT @burgessdave: Students are living
in a world influenced by social
media and social media messages.
We can ignore...or we can inform.
Let…</t>
  </si>
  <si>
    <t>lportnoy
RT @JCasaTodd: A4 Encourage teachers
and students to participate in
@ONEDSschat to explore issues &amp;amp;
topics created by students for
students…</t>
  </si>
  <si>
    <t xml:space="preserve">onedsschat
</t>
  </si>
  <si>
    <t>learnics1
#leadlap To help analyze Ss online
learning processes #LearningAnalytics
can be used to lead conversations
with Ss. What search terms are
students using? On which website
are Ss spending the most time?
Learnics can help with our free
tool, #ThinkingApp! #socialLeadia
#tlap https://t.co/YVMfFrjgZC</t>
  </si>
  <si>
    <t>cleardiff
RT @learnics1: #leadlap To help
analyze Ss online learning processes
#LearningAnalytics can be used
to lead conversations with Ss.
What sea…</t>
  </si>
  <si>
    <t>erik_youngman
RT @TaraMartinEDU: Thanks, @JCasaTodd
!!! You rocked #leadlap with a
topic I absolutely adore! Friends,
if you haven't read #SocialLeadia,…</t>
  </si>
  <si>
    <t>raczyz
RT @BethHouf: Look who’s hosting
#leadlap tomorrow! Can’t wait @JCasaTodd
#leadlap #socialleadia #tlap @burgess_shelley
https://t.co/OlhY1s…</t>
  </si>
  <si>
    <t>suetonnesen
RT @burgessdave: A3: Love this
page in #PassionForKindness plus
many of the ideas surrounding this
in #socialleadia #leadlap @tamaraletter…</t>
  </si>
  <si>
    <t>smgaillard
RT @BethHouf: Look who’s hosting
#leadlap tomorrow! Can’t wait @JCasaTodd
#leadlap #socialleadia #tlap @burgess_shelley
https://t.co/OlhY1s…</t>
  </si>
  <si>
    <t>jaybilly2
RT @burgessdave: 2 minutes until
#LeadLAP with #SocialLEADia author,
@JCasaTodd!!!!! 9:30am CST #tlap
#leadupchat #EduGladiators #satchat
h…</t>
  </si>
  <si>
    <t xml:space="preserve">momsasprincipal
</t>
  </si>
  <si>
    <t xml:space="preserve">teacher2teacher
</t>
  </si>
  <si>
    <t xml:space="preserve">jessicacabeen
</t>
  </si>
  <si>
    <t>saneebell
RT @BethHouf: Look who’s hosting
#leadlap tomorrow! Can’t wait @JCasaTodd
#leadlap #socialleadia #tlap @burgess_shelley
https://t.co/OlhY1s…</t>
  </si>
  <si>
    <t>nbartley6
RT @TaraMartinEDU: Thanks, @JCasaTodd
!!! You rocked #leadlap with a
topic I absolutely adore! Friends,
if you haven't read #SocialLeadia,…</t>
  </si>
  <si>
    <t>misterdebuono
All I could say is “ditto” when
reading this blog by Alicia Ray
⁦(⁦@iluveducating⁩) about 1 of
the most impactful recent educational
books on me: #SocialLEADia by ⁦@JCasaTodd.⁩
#DBC50Summer 29/50: Social LEADia
– Educational Hindsight https://t.co/6AABmcP3Xg</t>
  </si>
  <si>
    <t>iluveducating
RT @misterdebuono: All I could
say is “ditto” when reading this
blog by Alicia Ray ⁦(⁦@iluveducating⁩)
about 1 of the most impactful recent…</t>
  </si>
  <si>
    <t>prettysqueaky
RT @burgessdave: One of my favorite
quotes from #SocialLEADia by this
morning's host, @JCasaTodd #LeadLAP
#tlap https://t.co/uuQqlfMvjp</t>
  </si>
  <si>
    <t>themusicweaver
RT @burgessdave: One of my favorite
quotes from #SocialLEADia by this
morning's host, @JCasaTodd #LeadLAP
#tlap https://t.co/uuQqlfMvjp</t>
  </si>
  <si>
    <t>tinker_bell0
RT @burgessdave: Students are living
in a world influenced by social
media and social media messages.
We can ignore...or we can inform.
Let…</t>
  </si>
  <si>
    <t>ronjame1
RT @burgessdave: Students are living
in a world influenced by social
media and social media messages.
We can ignore...or we can inform.
Let…</t>
  </si>
  <si>
    <t xml:space="preserve">sdgsforchildren
</t>
  </si>
  <si>
    <t>mesachielake
RT @burgessdave: A3: Love this
page in #PassionForKindness plus
many of the ideas surrounding this
in #socialleadia #leadlap @tamaraletter…</t>
  </si>
  <si>
    <t>mmiller112
RT @alicekeeler: We can't bury
our heads in the sand and pretend
that kids won't be on social media.
Pretty much ALL of them are or
will be…</t>
  </si>
  <si>
    <t>garcoju
RT @alicekeeler: We can't bury
our heads in the sand and pretend
that kids won't be on social media.
Pretty much ALL of them are or
will be…</t>
  </si>
  <si>
    <t>tmarchyok
RT @JCasaTodd: A1. Create a culture
of kind: It’s the only way to address
any type of bullying. I wrote about
this idea here. https://t.co/…</t>
  </si>
  <si>
    <t>johnluthringer
RT @alicekeeler: We can't bury
our heads in the sand and pretend
that kids won't be on social media.
Pretty much ALL of them are or
will be…</t>
  </si>
  <si>
    <t>janine_brooks
RT @burgessdave: A3: Love this
page in #PassionForKindness plus
many of the ideas surrounding this
in #socialleadia #leadlap @tamaraletter…</t>
  </si>
  <si>
    <t>brynmj99
RT @alicekeeler: We can't bury
our heads in the sand and pretend
that kids won't be on social media.
Pretty much ALL of them are or
will be…</t>
  </si>
  <si>
    <t>tiffanyalrefae
A4: As the principal, I try to
model Digital Leadership by showing
my faculty and students the benefits
of PLNs and encouraging them to
connect with other learner's around
the world. @JCasaTodd #LeadLAP
#tlap #socialLEADia #leadupchat</t>
  </si>
  <si>
    <t>teresaflutemath
RT @burgessdave: Students are living
in a world influenced by social
media and social media messages.
We can ignore...or we can inform.
Let…</t>
  </si>
  <si>
    <t>schisik
RT @burgessdave: Students are living
in a world influenced by social
media and social media messages.
We can ignore...or we can inform.
Let…</t>
  </si>
  <si>
    <t>kaitlinxtart
RT @alicekeeler: A3: how often
do we even talk about social media
in our classes. HUGE MISTAKE if
we aren't regularly. Had a convo
with 7th…</t>
  </si>
  <si>
    <t>tomstoner24
RT @alicekeeler: A3: how often
do we even talk about social media
in our classes. HUGE MISTAKE if
we aren't regularly. Had a convo
with 7th…</t>
  </si>
  <si>
    <t>mistercavey
@JCasaTodd @MrRileyDueck @Mr_J_Mayer
@Rick_Bath @notmanyofyou Boom!
Love it when my fave edu-peeps
connect. _xD83D__xDD25__xD83D__xDC4A__xD83C__xDFFC_ Thanks for the
listen and the mentions, @JCasaTodd.
We’ll be looking at #SocialLEADia
as we revisit some of our MS edtech
policies this year.</t>
  </si>
  <si>
    <t xml:space="preserve">notmanyofyou
</t>
  </si>
  <si>
    <t xml:space="preserve">rick_bath
</t>
  </si>
  <si>
    <t xml:space="preserve">mr_j_mayer
</t>
  </si>
  <si>
    <t xml:space="preserve">mrrileydueck
</t>
  </si>
  <si>
    <t>jeffnelsontli
A1: We talk more about the positive
aspects of social media! At our
middle school, for kids have access
to the school's twitter/instagram
&amp;amp; share good news from school!
#LeadLAP #SocialLeadia https://t.co/LxQaSKc4b3</t>
  </si>
  <si>
    <t>tsschmidty
RT @JCasaTodd: A1. Create a culture
of kind: It’s the only way to address
any type of bullying. I wrote about
this idea here. https://t.co/…</t>
  </si>
  <si>
    <t xml:space="preserve">techchef4u
</t>
  </si>
  <si>
    <t>mospillman
RT @burgessdave: #socialLEADia
is my go-to recommendation for
helping educators move beyond the
standard digital citizenship lessons
&amp;amp; mind…</t>
  </si>
  <si>
    <t>jeffreykubiak
Love you @JCasaTodd - Thank you
for leading the #socialLeadia way
today. Gotta bolt yo! #Leadlap
@burgessdave @burgess_shelley</t>
  </si>
  <si>
    <t xml:space="preserve">annickrauch
</t>
  </si>
  <si>
    <t>effectualedu
RT @burgessdave: #socialLEADia
is my go-to recommendation for
helping educators move beyond the
standard digital citizenship lessons
&amp;amp; mind…</t>
  </si>
  <si>
    <t xml:space="preserve">isabeljmorales
</t>
  </si>
  <si>
    <t xml:space="preserve">mrsbcarroll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</si>
  <si>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</si>
  <si>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</si>
  <si>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</si>
  <si>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</si>
  <si>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</si>
  <si>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</si>
  <si>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</si>
  <si>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</si>
  <si>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</si>
  <si>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</si>
  <si>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</si>
  <si>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</si>
  <si>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</si>
  <si>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</si>
  <si>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</si>
  <si>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</si>
  <si>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</si>
  <si>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</si>
  <si>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</si>
  <si>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</si>
  <si>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</si>
  <si>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</si>
  <si>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</si>
  <si>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</si>
  <si>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</si>
  <si>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</si>
  <si>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</si>
  <si>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</si>
  <si>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</si>
  <si>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</si>
  <si>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</si>
  <si>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</si>
  <si>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</si>
  <si>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</si>
  <si>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</si>
  <si>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</si>
  <si>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</si>
  <si>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</si>
  <si>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</si>
  <si>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</si>
  <si>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</si>
  <si>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</si>
  <si>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</si>
  <si>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</si>
  <si>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</si>
  <si>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</si>
  <si>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</si>
  <si>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</si>
  <si>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</si>
  <si>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</si>
  <si>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</si>
  <si>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</si>
  <si>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</si>
  <si>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</si>
  <si>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</si>
  <si>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</si>
  <si>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</si>
  <si>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</si>
  <si>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</si>
  <si>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</si>
  <si>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</si>
  <si>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</si>
  <si>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</si>
  <si>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</si>
  <si>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</si>
  <si>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</si>
  <si>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</si>
  <si>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</si>
  <si>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</si>
  <si>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</si>
  <si>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</si>
  <si>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</si>
  <si>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</si>
  <si>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</si>
  <si>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</si>
  <si>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</si>
  <si>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</si>
  <si>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</si>
  <si>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</si>
  <si>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</si>
  <si>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</si>
  <si>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</si>
  <si>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</si>
  <si>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</si>
  <si>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</si>
  <si>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</si>
  <si>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</si>
  <si>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</si>
  <si>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</si>
  <si>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</si>
  <si>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</si>
  <si>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</si>
  <si>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</si>
  <si>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</si>
  <si>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</si>
  <si>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</si>
  <si>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</si>
  <si>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</si>
  <si>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https://www.daveburgessconsulting.com/books/social-leadia/ https://twitter.com/BethHouf/status/1104215590905040896</t>
  </si>
  <si>
    <t>https://twitter.com/BethHouf/status/1104215590905040896 https://twitter.com/JCasaTodd/lists/kids-who-inspire/members https://twitter.com/SarahHTANZ/status/1100994777334583296 https://twitter.com/JayBilly2/status/1101868766290305024 https://twitter.com/sillynemobait1/status/1101869800010133505 https://jcasatodd.com/?p=2260 https://twitter.com/JCasaTodd/status/1099679727600762880 https://twitter.com/JCasaTodd/lists/social-leadia-learn/members https://twitter.com/NikkiDRobertson/status/1101858956299984896 https://twitter.com/m_drez/status/1101901682596855809</t>
  </si>
  <si>
    <t>https://twitter.com/BethHouf/status/1104215590905040896 https://twitter.com/burgessdave/status/1104403664502849536 https://www.daveburgessconsulting.com/books/social-leadia/ http://aliciaray.com/2018/08/10/dbc50summer-29-50-social-leadia/ https://aliciaray.com/2018/08/10/dbc50summer-29-50-social-leadia/ http://tweetedtimes.com/Dr_MPrince http://tweetedtimes.com/KatieAnn_76 https://barbarabray.net/podcasts/</t>
  </si>
  <si>
    <t>https://twitter.com/burgess_shelley/status/1104411017948233728 https://twitter.com/jcasatodd/status/1104403972427784192 https://twitter.com/jcasatodd/status/1104406236395532288</t>
  </si>
  <si>
    <t>https://www.insightadvance.com/blog/educators-make-new-years-resolutions?utm_campaign=Blog&amp;utm_content=86423211&amp;utm_medium=social&amp;utm_source=twitter&amp;hss_channel=tw-4896617415 https://twitter.com/jcasatodd/status/1104409508095451137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</si>
  <si>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</si>
  <si>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</si>
  <si>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</si>
  <si>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</si>
  <si>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</si>
  <si>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</si>
  <si>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</si>
  <si>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</si>
  <si>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</si>
  <si>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</si>
  <si>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</si>
  <si>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</si>
  <si>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daveburgessconsulting.com twitter.com</t>
  </si>
  <si>
    <t>twitter.com jcasatodd.com anchor.fm alicekeeler.com google.com</t>
  </si>
  <si>
    <t>twitter.com aliciaray.com tweetedtimes.com daveburgessconsulting.com barbarabray.net</t>
  </si>
  <si>
    <t>insightadvance.com twitter.com</t>
  </si>
  <si>
    <t>Top Hashtags in Tweet in Entire Graph</t>
  </si>
  <si>
    <t>tlap</t>
  </si>
  <si>
    <t>passionforkindness</t>
  </si>
  <si>
    <t>ycdsbtls</t>
  </si>
  <si>
    <t>leadupchat</t>
  </si>
  <si>
    <t>dbc50summer</t>
  </si>
  <si>
    <t>dbcchallenge</t>
  </si>
  <si>
    <t>Top Hashtags in Tweet in G1</t>
  </si>
  <si>
    <t>edugladiators</t>
  </si>
  <si>
    <t>satchat</t>
  </si>
  <si>
    <t>masterthemedia</t>
  </si>
  <si>
    <t>momo</t>
  </si>
  <si>
    <t>Top Hashtags in Tweet in G2</t>
  </si>
  <si>
    <t>digitallearningday</t>
  </si>
  <si>
    <t>awardwinningculture</t>
  </si>
  <si>
    <t>studentchoice</t>
  </si>
  <si>
    <t>Top Hashtags in Tweet in G3</t>
  </si>
  <si>
    <t>dbcbookblogs</t>
  </si>
  <si>
    <t>caedchat</t>
  </si>
  <si>
    <t>Top Hashtags in Tweet in G4</t>
  </si>
  <si>
    <t>shapingafairerworld</t>
  </si>
  <si>
    <t>Top Hashtags in Tweet in G5</t>
  </si>
  <si>
    <t>Top Hashtags in Tweet in G6</t>
  </si>
  <si>
    <t>Top Hashtags in Tweet in G7</t>
  </si>
  <si>
    <t>pln</t>
  </si>
  <si>
    <t>Top Hashtags in Tweet in G8</t>
  </si>
  <si>
    <t>vted</t>
  </si>
  <si>
    <t>townmeetingday</t>
  </si>
  <si>
    <t>saysomething</t>
  </si>
  <si>
    <t>digcit</t>
  </si>
  <si>
    <t>cvsdvt</t>
  </si>
  <si>
    <t>edchat</t>
  </si>
  <si>
    <t>Top Hashtags in Tweet in G9</t>
  </si>
  <si>
    <t>iaedchat</t>
  </si>
  <si>
    <t>engagechat</t>
  </si>
  <si>
    <t>Top Hashtags in Tweet in G10</t>
  </si>
  <si>
    <t>Top Hashtags in Tweet</t>
  </si>
  <si>
    <t>socialleadia leadlap medialiteracy tlap passionforkindness leadupchat edugladiators satchat masterthemedia momo</t>
  </si>
  <si>
    <t>socialleadia leadlap tlap medialiteracy digitallearningday ycdsbtls ourglobalclassroom leadupchat awardwinningculture studentchoice</t>
  </si>
  <si>
    <t>leadlap socialleadia tlap medialiteracy passionforkindness dbc50summer dbcchallenge leadupchat dbcbookblogs caedchat</t>
  </si>
  <si>
    <t>ourglobalclassroom socialleadia digcitlsc leadlap shapingafairerworld</t>
  </si>
  <si>
    <t>socialleadia medialiteracy ycdsbtls leadlap tlap</t>
  </si>
  <si>
    <t>leadlap socialleadia pln</t>
  </si>
  <si>
    <t>socialleadia vted townmeetingday saysomething digcit cvsdvt edchat</t>
  </si>
  <si>
    <t>socialleadia leadlap iaedchat engagechat</t>
  </si>
  <si>
    <t>Top Words in Tweet in Entire Graph</t>
  </si>
  <si>
    <t>Words in Sentiment List#1: Positive</t>
  </si>
  <si>
    <t>Words in Sentiment List#2: Negative</t>
  </si>
  <si>
    <t>Words in Sentiment List#3: Angry/Violent</t>
  </si>
  <si>
    <t>Non-categorized Words</t>
  </si>
  <si>
    <t>Total Words</t>
  </si>
  <si>
    <t>social</t>
  </si>
  <si>
    <t>media</t>
  </si>
  <si>
    <t>Top Words in Tweet in G1</t>
  </si>
  <si>
    <t>educators</t>
  </si>
  <si>
    <t>talk</t>
  </si>
  <si>
    <t>need</t>
  </si>
  <si>
    <t>Top Words in Tweet in G2</t>
  </si>
  <si>
    <t>students</t>
  </si>
  <si>
    <t>teachers</t>
  </si>
  <si>
    <t>kids</t>
  </si>
  <si>
    <t>use</t>
  </si>
  <si>
    <t>Top Words in Tweet in G3</t>
  </si>
  <si>
    <t>t</t>
  </si>
  <si>
    <t>hosting</t>
  </si>
  <si>
    <t>s</t>
  </si>
  <si>
    <t>Top Words in Tweet in G4</t>
  </si>
  <si>
    <t>'s</t>
  </si>
  <si>
    <t>many</t>
  </si>
  <si>
    <t>layers</t>
  </si>
  <si>
    <t>wonderful</t>
  </si>
  <si>
    <t>here</t>
  </si>
  <si>
    <t>love</t>
  </si>
  <si>
    <t>sharing</t>
  </si>
  <si>
    <t>brother</t>
  </si>
  <si>
    <t>Top Words in Tweet in G5</t>
  </si>
  <si>
    <t>bury</t>
  </si>
  <si>
    <t>heads</t>
  </si>
  <si>
    <t>sand</t>
  </si>
  <si>
    <t>pretend</t>
  </si>
  <si>
    <t>pretty</t>
  </si>
  <si>
    <t>much</t>
  </si>
  <si>
    <t>Top Words in Tweet in G6</t>
  </si>
  <si>
    <t>check</t>
  </si>
  <si>
    <t>out</t>
  </si>
  <si>
    <t>vocabulary</t>
  </si>
  <si>
    <t>activity</t>
  </si>
  <si>
    <t>fake</t>
  </si>
  <si>
    <t>news</t>
  </si>
  <si>
    <t>Top Words in Tweet in G7</t>
  </si>
  <si>
    <t>think</t>
  </si>
  <si>
    <t>a3</t>
  </si>
  <si>
    <t>q3</t>
  </si>
  <si>
    <t>simple</t>
  </si>
  <si>
    <t>easy</t>
  </si>
  <si>
    <t>Top Words in Tweet in G8</t>
  </si>
  <si>
    <t>new</t>
  </si>
  <si>
    <t>post</t>
  </si>
  <si>
    <t>voices</t>
  </si>
  <si>
    <t>matter</t>
  </si>
  <si>
    <t>time</t>
  </si>
  <si>
    <t>paradigm</t>
  </si>
  <si>
    <t>changing</t>
  </si>
  <si>
    <t>focus</t>
  </si>
  <si>
    <t>Top Words in Tweet in G9</t>
  </si>
  <si>
    <t>a1</t>
  </si>
  <si>
    <t>community</t>
  </si>
  <si>
    <t>help</t>
  </si>
  <si>
    <t>Top Words in Tweet in G10</t>
  </si>
  <si>
    <t>one</t>
  </si>
  <si>
    <t>reasons</t>
  </si>
  <si>
    <t>teach</t>
  </si>
  <si>
    <t>hs</t>
  </si>
  <si>
    <t>req'd</t>
  </si>
  <si>
    <t>course</t>
  </si>
  <si>
    <t>personal</t>
  </si>
  <si>
    <t>branding</t>
  </si>
  <si>
    <t>digital</t>
  </si>
  <si>
    <t>communication</t>
  </si>
  <si>
    <t>Top Words in Tweet</t>
  </si>
  <si>
    <t>burgessdave social media educators jcasatodd socialleadia talk need leadlap momo</t>
  </si>
  <si>
    <t>socialleadia leadlap jcasatodd students media social burgessdave teachers kids use</t>
  </si>
  <si>
    <t>leadlap socialleadia jcasatodd burgessdave burgess_shelley t bethhouf hosting tlap s</t>
  </si>
  <si>
    <t>jcasatodd 's many layers wonderful here love wonderananya sharing brother</t>
  </si>
  <si>
    <t>social media alicekeeler kids bury heads sand pretend pretty much</t>
  </si>
  <si>
    <t>jcasatodd socialleadia check out medialiteracy vocabulary activity fake news jenniferlagarde</t>
  </si>
  <si>
    <t>leadlap socialleadia think jcasatodd media social a3 q3 simple easy</t>
  </si>
  <si>
    <t>new post voices matter time socialleadia paradigm changing bonniebird focus</t>
  </si>
  <si>
    <t>socialleadia leadlap social media students a1 community out help a3</t>
  </si>
  <si>
    <t>one reasons teach hs req'd course personal branding digital communication</t>
  </si>
  <si>
    <t>ss help leadlap analyze online learning processes learninganalytics used lead</t>
  </si>
  <si>
    <t>tech news teralytics tap class socialleadia</t>
  </si>
  <si>
    <t>Top Word Pairs in Tweet in Entire Graph</t>
  </si>
  <si>
    <t>social,media</t>
  </si>
  <si>
    <t>leadlap,socialleadia</t>
  </si>
  <si>
    <t>jcasatodd,leadlap</t>
  </si>
  <si>
    <t>momo,hysteria</t>
  </si>
  <si>
    <t>hysteria,hoax</t>
  </si>
  <si>
    <t>hoax,perfect</t>
  </si>
  <si>
    <t>perfect,example</t>
  </si>
  <si>
    <t>example,educators</t>
  </si>
  <si>
    <t>educators,need</t>
  </si>
  <si>
    <t>need,talk</t>
  </si>
  <si>
    <t>Top Word Pairs in Tweet in G1</t>
  </si>
  <si>
    <t>talk,medialiteracy</t>
  </si>
  <si>
    <t>medialiteracy,meaningful</t>
  </si>
  <si>
    <t>Top Word Pairs in Tweet in G2</t>
  </si>
  <si>
    <t>leadlap,tlap</t>
  </si>
  <si>
    <t>burgessdave,one</t>
  </si>
  <si>
    <t>one,favorite</t>
  </si>
  <si>
    <t>favorite,quotes</t>
  </si>
  <si>
    <t>quotes,socialleadia</t>
  </si>
  <si>
    <t>socialleadia,morning's</t>
  </si>
  <si>
    <t>morning's,host</t>
  </si>
  <si>
    <t>Top Word Pairs in Tweet in G3</t>
  </si>
  <si>
    <t>hosting,leadlap</t>
  </si>
  <si>
    <t>s,hosting</t>
  </si>
  <si>
    <t>leadlap,tomorrow</t>
  </si>
  <si>
    <t>tomorrow,t</t>
  </si>
  <si>
    <t>t,wait</t>
  </si>
  <si>
    <t>wait,jcasatodd</t>
  </si>
  <si>
    <t>socialleadia,tlap</t>
  </si>
  <si>
    <t>tlap,burgess_shelley</t>
  </si>
  <si>
    <t>Top Word Pairs in Tweet in G4</t>
  </si>
  <si>
    <t>jcasatodd,many</t>
  </si>
  <si>
    <t>many,layers</t>
  </si>
  <si>
    <t>layers,wonderful</t>
  </si>
  <si>
    <t>wonderful,here</t>
  </si>
  <si>
    <t>here,love</t>
  </si>
  <si>
    <t>love,wonderananya</t>
  </si>
  <si>
    <t>wonderananya,'s</t>
  </si>
  <si>
    <t>'s,sharing</t>
  </si>
  <si>
    <t>sharing,brother</t>
  </si>
  <si>
    <t>brother,ayushchopra24</t>
  </si>
  <si>
    <t>Top Word Pairs in Tweet in G5</t>
  </si>
  <si>
    <t>bury,heads</t>
  </si>
  <si>
    <t>heads,sand</t>
  </si>
  <si>
    <t>sand,pretend</t>
  </si>
  <si>
    <t>pretend,kids</t>
  </si>
  <si>
    <t>kids,social</t>
  </si>
  <si>
    <t>media,pretty</t>
  </si>
  <si>
    <t>pretty,much</t>
  </si>
  <si>
    <t>alicekeeler,bury</t>
  </si>
  <si>
    <t>a3,even</t>
  </si>
  <si>
    <t>Top Word Pairs in Tweet in G6</t>
  </si>
  <si>
    <t>jcasatodd,check</t>
  </si>
  <si>
    <t>check,out</t>
  </si>
  <si>
    <t>out,medialiteracy</t>
  </si>
  <si>
    <t>medialiteracy,vocabulary</t>
  </si>
  <si>
    <t>vocabulary,activity</t>
  </si>
  <si>
    <t>activity,fake</t>
  </si>
  <si>
    <t>fake,news</t>
  </si>
  <si>
    <t>news,jenniferlagarde</t>
  </si>
  <si>
    <t>jenniferlagarde,dhudgins</t>
  </si>
  <si>
    <t>dhudgins,socialleadia</t>
  </si>
  <si>
    <t>Top Word Pairs in Tweet in G7</t>
  </si>
  <si>
    <t>jcasatodd,q3</t>
  </si>
  <si>
    <t>q3,simple</t>
  </si>
  <si>
    <t>simple,easy</t>
  </si>
  <si>
    <t>easy,remember</t>
  </si>
  <si>
    <t>remember,goes</t>
  </si>
  <si>
    <t>goes,along</t>
  </si>
  <si>
    <t>along,stop</t>
  </si>
  <si>
    <t>stop,think</t>
  </si>
  <si>
    <t>Top Word Pairs in Tweet in G8</t>
  </si>
  <si>
    <t>new,post</t>
  </si>
  <si>
    <t>voices,matter</t>
  </si>
  <si>
    <t>paradigm,changing</t>
  </si>
  <si>
    <t>changing,new</t>
  </si>
  <si>
    <t>post,bonniebird</t>
  </si>
  <si>
    <t>bonniebird,voices</t>
  </si>
  <si>
    <t>matter,time</t>
  </si>
  <si>
    <t>time,focus</t>
  </si>
  <si>
    <t>focus,positive</t>
  </si>
  <si>
    <t>positive,ways</t>
  </si>
  <si>
    <t>Top Word Pairs in Tweet in G9</t>
  </si>
  <si>
    <t>Top Word Pairs in Tweet in G10</t>
  </si>
  <si>
    <t>one,reasons</t>
  </si>
  <si>
    <t>reasons,teach</t>
  </si>
  <si>
    <t>teach,hs</t>
  </si>
  <si>
    <t>hs,req'd</t>
  </si>
  <si>
    <t>req'd,course</t>
  </si>
  <si>
    <t>course,personal</t>
  </si>
  <si>
    <t>personal,branding</t>
  </si>
  <si>
    <t>branding,digital</t>
  </si>
  <si>
    <t>digital,communication</t>
  </si>
  <si>
    <t>communication,nbpseagles</t>
  </si>
  <si>
    <t>Top Word Pairs in Tweet</t>
  </si>
  <si>
    <t>social,media  momo,hysteria  hysteria,hoax  hoax,perfect  perfect,example  example,educators  educators,need  need,talk  talk,medialiteracy  medialiteracy,meaningful</t>
  </si>
  <si>
    <t>leadlap,socialleadia  social,media  jcasatodd,leadlap  leadlap,tlap  burgessdave,one  one,favorite  favorite,quotes  quotes,socialleadia  socialleadia,morning's  morning's,host</t>
  </si>
  <si>
    <t>leadlap,socialleadia  hosting,leadlap  jcasatodd,leadlap  s,hosting  leadlap,tomorrow  tomorrow,t  t,wait  wait,jcasatodd  socialleadia,tlap  tlap,burgess_shelley</t>
  </si>
  <si>
    <t>jcasatodd,many  many,layers  layers,wonderful  wonderful,here  here,love  love,wonderananya  wonderananya,'s  's,sharing  sharing,brother  brother,ayushchopra24</t>
  </si>
  <si>
    <t>social,media  bury,heads  heads,sand  sand,pretend  pretend,kids  kids,social  media,pretty  pretty,much  alicekeeler,bury  a3,even</t>
  </si>
  <si>
    <t>jcasatodd,check  check,out  out,medialiteracy  medialiteracy,vocabulary  vocabulary,activity  activity,fake  fake,news  news,jenniferlagarde  jenniferlagarde,dhudgins  dhudgins,socialleadia</t>
  </si>
  <si>
    <t>leadlap,socialleadia  social,media  jcasatodd,q3  q3,simple  simple,easy  easy,remember  remember,goes  goes,along  along,stop  stop,think</t>
  </si>
  <si>
    <t>new,post  voices,matter  paradigm,changing  changing,new  post,bonniebird  bonniebird,voices  matter,time  time,focus  focus,positive  positive,ways</t>
  </si>
  <si>
    <t>leadlap,socialleadia  social,media</t>
  </si>
  <si>
    <t>one,reasons  reasons,teach  teach,hs  hs,req'd  req'd,course  course,personal  personal,branding  branding,digital  digital,communication  communication,nbpseagles</t>
  </si>
  <si>
    <t>leadlap,help  help,analyze  analyze,ss  ss,online  online,learning  learning,processes  processes,learninganalytics  learninganalytics,used  used,lead  lead,conversations</t>
  </si>
  <si>
    <t>tech,news  news,teralytics  teralytics,tap  tap,class  class,socialleadia</t>
  </si>
  <si>
    <t>Top Replied-To in Entire Graph</t>
  </si>
  <si>
    <t>ruby_sowers</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</si>
  <si>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</si>
  <si>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</si>
  <si>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</si>
  <si>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</si>
  <si>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</si>
  <si>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</si>
  <si>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</si>
  <si>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</si>
  <si>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</si>
  <si>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</si>
  <si>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</si>
  <si>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</si>
  <si>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</si>
  <si>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</si>
  <si>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</si>
  <si>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</si>
  <si>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</si>
  <si>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</si>
  <si>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</si>
  <si>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</si>
  <si>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</si>
  <si>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</si>
  <si>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jcasatodd mrsbcarroll mrrileydueck jeffnelsontli tsschmidty effectualedu</t>
  </si>
  <si>
    <t>misterdebuono bethhouf johngpettus</t>
  </si>
  <si>
    <t>Top Mentioned in Tweet</t>
  </si>
  <si>
    <t>burgessdave jcasatodd tamaraletter mospillman bethhouf burgess_shelley julnilsmith onedsschat iluveducating</t>
  </si>
  <si>
    <t>jcasatodd burgessdave gmckinney2 mrrondot hansappel094 dbc_inc onedsschat mr_j_mayer rick_bath notmanyofyou</t>
  </si>
  <si>
    <t>jcasatodd burgessdave burgess_shelley bethhouf taramartinedu tamaraletter dbc_inc iluveducating jeffnelsontli onedsschat</t>
  </si>
  <si>
    <t>jcasatodd wonderananya ayushchopra24 mbfxc deannpoleon sdgsforchildren m_drez aobf_gerk eagleslshs lakeshore_ms</t>
  </si>
  <si>
    <t>alicekeeler jcasatodd</t>
  </si>
  <si>
    <t>jcasatodd jenniferlagarde dhudgins hansappel094 bethhouf burgess_shelley</t>
  </si>
  <si>
    <t>jcasatodd melsideb drnonnemaker edmodo prodigygame</t>
  </si>
  <si>
    <t>bonniebird jcasatodd innovativeed peterhreynolds commonsenseed</t>
  </si>
  <si>
    <t>nbpseagles tanyaavrith drmcgettigan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</si>
  <si>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</si>
  <si>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</si>
  <si>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</si>
  <si>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</si>
  <si>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</si>
  <si>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</si>
  <si>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</si>
  <si>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</si>
  <si>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</si>
  <si>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</si>
  <si>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</si>
  <si>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</si>
  <si>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mssackstein burgessdave teresagross625 julnilsmith steinbrinklaura tamaraletter cjwilliams9 pakay20 tungalagdondog abney45</t>
  </si>
  <si>
    <t>gcouros techchef4u timlriley jcasatodd elisabostwick teresaflutemath leighmragsdale tsschmidty mrcoacheli tljamesa</t>
  </si>
  <si>
    <t>smgaillard rdene915 teacher2teacher taramartinedu katieann_76 jonharper70bd bethhouf jaybilly2 erik_youngman tishrich</t>
  </si>
  <si>
    <t>mbfxc m_drez jyoti1013 ayushchopra24 sdgsforchildren lakeshore_ms aobf_gerk wonderananya deannpoleon eagleslshs</t>
  </si>
  <si>
    <t>alicekeeler sspellmancann mmiller112 tomstoner24 kaitlinxtart courtkneeruns brynmj99 garcoju johnluthringer</t>
  </si>
  <si>
    <t>bar_zie jenniferlagarde dhudgins mcmanuskelly ms_coniglio kidlitqueen fyiliteracy</t>
  </si>
  <si>
    <t>edmodo prodigygame hartoflearning heculuckdave drnonnemaker melsideb</t>
  </si>
  <si>
    <t>commonsenseed peterhreynolds innovativeed bonniebird uvmcess</t>
  </si>
  <si>
    <t>dcpsmoss insightadvance istaylearning blackapple4ed kimaman_abe</t>
  </si>
  <si>
    <t>drmcgettigan tanyaavrith nbpseagles</t>
  </si>
  <si>
    <t>cleardiff learnics1</t>
  </si>
  <si>
    <t>chidambara09 we_are_big_data</t>
  </si>
  <si>
    <t>schubelm heindrmd</t>
  </si>
  <si>
    <t>sctayloritrt kenneth24992396</t>
  </si>
  <si>
    <t>Top URLs in Tweet by Count</t>
  </si>
  <si>
    <t>https://twitter.com/JCasaTodd/lists/kids-who-inspire/members https://docs.google.com/drawings/d/1YWzFtYXzANLKOHIL9au-gLLPd0Nplx533AR4WvZcHQ8/edit https://alicekeeler.com/2015/08/12/class-twitter-account-how-your-students-can-tweet/ https://twitter.com/abney45/status/1104409040178810880 https://anchor.fm/socialleadia/episodes/Episode-10-Student-Podcasting-e3csg3 https://twitter.com/m_drez/status/1101901682596855809 https://twitter.com/NikkiDRobertson/status/1101858956299984896 https://twitter.com/JCasaTodd/lists/social-leadia-learn/members https://twitter.com/JCasaTodd/status/1099679727600762880 https://jcasatodd.com/?p=2260</t>
  </si>
  <si>
    <t>https://twitter.com/burgessdave/status/1104403664502849536 https://twitter.com/BethHouf/status/1104215590905040896</t>
  </si>
  <si>
    <t>https://twitter.com/burgess_shelley/status/1104411017948233728 https://twitter.com/jcasatodd/status/1104406236395532288 https://twitter.com/jcasatodd/status/1104403972427784192</t>
  </si>
  <si>
    <t>Top URLs in Tweet by Salience</t>
  </si>
  <si>
    <t>https://twitter.com/BethHouf/status/1104215590905040896 https://www.daveburgessconsulting.com/books/social-leadia/</t>
  </si>
  <si>
    <t>Top Domains in Tweet by Count</t>
  </si>
  <si>
    <t>twitter.com google.com alicekeeler.com anchor.fm jcasatodd.com</t>
  </si>
  <si>
    <t>Top Domains in Tweet by Salience</t>
  </si>
  <si>
    <t>twitter.com daveburgessconsulting.com</t>
  </si>
  <si>
    <t>Top Hashtags in Tweet by Count</t>
  </si>
  <si>
    <t>socialleadia leadlap medialiteracy ourglobalclassroom ycdsbtls digitallearningday</t>
  </si>
  <si>
    <t>leadlap socialleadia tlap medialiteracy masterthemedia momo passionforkindness leadupchat edugladiators satchat</t>
  </si>
  <si>
    <t>socialleadia vted townmeetingday</t>
  </si>
  <si>
    <t>socialleadia education realedu tlap culturize mlmagical rethink_learning future4edu quotes4edu</t>
  </si>
  <si>
    <t>socialleadia leadlap dbcchallenge tlap</t>
  </si>
  <si>
    <t>socialleadia leadlap passionforkindness tlap medialiteracy</t>
  </si>
  <si>
    <t>digcitlsc socialleadia ourglobalclassroom</t>
  </si>
  <si>
    <t>socialleadia leadlap tlap leadupchat caedchat principalsinaction medialiteracy</t>
  </si>
  <si>
    <t>socialleadia leadlap tlap medialiteracy</t>
  </si>
  <si>
    <t>leadlap socialleadia trendthepositive</t>
  </si>
  <si>
    <t>socialleadia leadlap passionforkindness medialiteracy</t>
  </si>
  <si>
    <t>leadlap socialleadia tlap medialiteracy ycdsbtls</t>
  </si>
  <si>
    <t>leadlap socialleadia passionforkindness tlap</t>
  </si>
  <si>
    <t>socialleadia dbc50summer dbcchallenge</t>
  </si>
  <si>
    <t>socialleadia leadlap dbc50summer dbcbookblogs dbcchallenge tlap</t>
  </si>
  <si>
    <t>socialleadia leadlap mlmagical</t>
  </si>
  <si>
    <t>Top Hashtags in Tweet by Salience</t>
  </si>
  <si>
    <t>leadlap medialiteracy ourglobalclassroom ycdsbtls digitallearningday socialleadia</t>
  </si>
  <si>
    <t>tlap medialiteracy masterthemedia momo passionforkindness leadupchat edugladiators satchat socialleadia leadlap</t>
  </si>
  <si>
    <t>vted townmeetingday socialleadia</t>
  </si>
  <si>
    <t>education realedu tlap culturize mlmagical rethink_learning future4edu quotes4edu socialleadia</t>
  </si>
  <si>
    <t>leadlap dbcchallenge tlap socialleadia</t>
  </si>
  <si>
    <t>leadlap passionforkindness tlap medialiteracy socialleadia</t>
  </si>
  <si>
    <t>leadlap tlap leadupchat caedchat principalsinaction medialiteracy socialleadia</t>
  </si>
  <si>
    <t>tlap leadlap socialleadia</t>
  </si>
  <si>
    <t>leadlap passionforkindness medialiteracy socialleadia</t>
  </si>
  <si>
    <t>socialleadia tlap medialiteracy ycdsbtls leadlap</t>
  </si>
  <si>
    <t>passionforkindness tlap leadlap socialleadia</t>
  </si>
  <si>
    <t>leadupchat edugladiators satchat leadlap socialleadia tlap</t>
  </si>
  <si>
    <t>dbc50summer dbcchallenge socialleadia</t>
  </si>
  <si>
    <t>dbc50summer dbcbookblogs dbcchallenge tlap leadlap socialleadia</t>
  </si>
  <si>
    <t>mlmagical leadlap socialleadia</t>
  </si>
  <si>
    <t>Top Words in Tweet by Count</t>
  </si>
  <si>
    <t>love graphic helping teach students teachers select right tool job</t>
  </si>
  <si>
    <t>hansappel094 love graphic helping teach students teachers select right tool</t>
  </si>
  <si>
    <t>socialleadia leadlap students media social kids use teachers out help</t>
  </si>
  <si>
    <t>kenneth24992396 yes teaching use social media responsibly teach digital leaders</t>
  </si>
  <si>
    <t>ruby_sowers heindrmd true thanks always being willing grow encouraging others</t>
  </si>
  <si>
    <t>jcasatodd hi leadlap jennifer tl ontario canada author socialleadia excited</t>
  </si>
  <si>
    <t>jcasatodd check out medialiteracy vocabulary activity fake news via jenniferlagarde</t>
  </si>
  <si>
    <t>new post voices matter thank jcasatodd peterhreynolds amazing books socialleadia</t>
  </si>
  <si>
    <t>burgessdave momo hysteria hoax perfect example educators need talk medialiteracy</t>
  </si>
  <si>
    <t>jcasatodd leadlap socialleadia students tlap social media a4 digital leadership</t>
  </si>
  <si>
    <t>'s jcasatodd many layers wonderful here love wonderananya sharing brother</t>
  </si>
  <si>
    <t>social jcasatodd a1 media reducing barriers connects people strength human</t>
  </si>
  <si>
    <t>issues time socialleadia vermont vted ready meet person vote local</t>
  </si>
  <si>
    <t>innovativeed paradigm changing new post bonniebird voices matter time focus</t>
  </si>
  <si>
    <t>jcasatodd socialleadia johngpettus introduce friend education catching up great podcasts</t>
  </si>
  <si>
    <t>socialleadia leadlap jcasatodd s hosting t burgessdave morning such iluveducating</t>
  </si>
  <si>
    <t>jcasatodd socialleadia leadlap burgessdave out tamaraletter burgess_shelley bethhouf a3 hosting</t>
  </si>
  <si>
    <t>leadlap bethhouf look s hosting tomorrow t wait jcasatodd socialleadia</t>
  </si>
  <si>
    <t>jcasatodd loved chatting mrrondot gmckinney2 podcasting students check out latest</t>
  </si>
  <si>
    <t>mrrondot gmckinney2 podcasting honor sit side microphone talk classroom w</t>
  </si>
  <si>
    <t>honor gmckinney2 sit side microphone talk podcasting classroom jcasatodd check</t>
  </si>
  <si>
    <t>jcasatodd 's courageous conversations around attention distraction via digcitlsc mbfxc</t>
  </si>
  <si>
    <t>m_drez courageous conversations around attention distraction via jcasatodd digcitlsc mbfxc</t>
  </si>
  <si>
    <t>resolutions reflected new year's lately here 6 educators iaedchat engagechat</t>
  </si>
  <si>
    <t>we_are_big_data tech news teralytics tap class socialleadia</t>
  </si>
  <si>
    <t>jcasatodd socialleadia students burgessdave leadlap social media burgess_shelley bethhouf look</t>
  </si>
  <si>
    <t>leadlap social media jcasatodd socialleadia burgessdave students living world influenced</t>
  </si>
  <si>
    <t>leadlap top story bethhouf 'look s hosting tomorrow t wait</t>
  </si>
  <si>
    <t>jcasatodd up excited see 10 30 est leadlap socialleadia friends</t>
  </si>
  <si>
    <t>burgessdave 2 minutes until leadlap socialleadia author jcasatodd 9 30am</t>
  </si>
  <si>
    <t>community a1 educational social media great one strongest ones out</t>
  </si>
  <si>
    <t>burgessdave one favorite quotes socialleadia morning's host jcasatodd leadlap tlap</t>
  </si>
  <si>
    <t>jcasatodd kids use social media younger need burgessdave a2 ages</t>
  </si>
  <si>
    <t>social media burgessdave students living world influenced messages ignore inform</t>
  </si>
  <si>
    <t>jcasatodd a1 create culture kind s way address type bullying</t>
  </si>
  <si>
    <t>leadlap socialleadia being confidentiality jcasatodd a2b strategies build relationships misperceptions</t>
  </si>
  <si>
    <t>jcasatodd leadlap q3 strategies use help kids think critically before</t>
  </si>
  <si>
    <t>burgessdave a3 love page passionforkindness plus many ideas surrounding socialleadia</t>
  </si>
  <si>
    <t>students social media burgessdave living world influenced messages ignore inform</t>
  </si>
  <si>
    <t>burgessdave social media one favorite quotes socialleadia morning's host jcasatodd</t>
  </si>
  <si>
    <t>jcasatodd leadlap socialleadia melsideb q3 simple easy remember goes along</t>
  </si>
  <si>
    <t>leadlap socialleadia private thank great chat adding another book list</t>
  </si>
  <si>
    <t>leadlap socialleadia modeling a3 grandma help a4 talking through process</t>
  </si>
  <si>
    <t>burgessdave socialleadia jcasatodd leadlap tamaraletter taramartinedu educators thanks topic jeffnelsontli</t>
  </si>
  <si>
    <t>jcasatodd leadlap tool look socialleadia students good morning please introduce</t>
  </si>
  <si>
    <t>a3 think jcasatodd leadlap socialleadia media drnonnemaker lots already before</t>
  </si>
  <si>
    <t>leadlap socialleadia learning a4 positive presence social media celebrating culture</t>
  </si>
  <si>
    <t>social media students leadlap socialleadia connect inspire teach digital examples</t>
  </si>
  <si>
    <t>burgessdave socialleadia go recommendation helping educators move beyond standard digital</t>
  </si>
  <si>
    <t>jcasatodd seen magical spreadsheet alicekeeler leadlap socialleadia</t>
  </si>
  <si>
    <t>social media leadlap kids talk socialleadia bury heads sand pretend</t>
  </si>
  <si>
    <t>drmcgettigan one reasons teach hs req'd course personal branding digital</t>
  </si>
  <si>
    <t>a4 leader digitally present leaders models digital presence allows connections</t>
  </si>
  <si>
    <t>kids use social media younger jcasatodd a2 ages law need</t>
  </si>
  <si>
    <t>share things jcasatodd a4 worked ones give sparks ideas people</t>
  </si>
  <si>
    <t>jcasatodd q4 school leader model digital leadership teachers students leadlap</t>
  </si>
  <si>
    <t>jcasatodd great burgessdave leadlap morning socialleadia thanks hosting such critical</t>
  </si>
  <si>
    <t>burgessdave social media students living world influenced messages ignore inform</t>
  </si>
  <si>
    <t>social media jcasatodd burgessdave students kids use younger a1 living</t>
  </si>
  <si>
    <t>students jcasatodd a4 encourage teachers participate onedsschat explore issues topics</t>
  </si>
  <si>
    <t>ss learnics1 leadlap help analyze online learning processes learninganalytics used</t>
  </si>
  <si>
    <t>jcasatodd leadlap socialleadia taramartinedu thanks rocked topic absolutely adore friends</t>
  </si>
  <si>
    <t>leadlap jcasatodd socialleadia t bethhouf burgess_shelley tomorrow dbc_inc saneebell jessicacabeen</t>
  </si>
  <si>
    <t>leadlap socialleadia jcasatodd tlap burgessdave 2 minutes until author 9</t>
  </si>
  <si>
    <t>leadlap socialleadia jcasatodd taramartinedu thanks rocked topic absolutely adore friends</t>
  </si>
  <si>
    <t>iluveducating educational socialleadia ditto reading blog alicia ray 1 impactful</t>
  </si>
  <si>
    <t>socialleadia leadlap social media jcasatodd use space need misterdebuono reading</t>
  </si>
  <si>
    <t>alicekeeler social media bury heads sand pretend kids pretty much</t>
  </si>
  <si>
    <t>alicekeeler bury heads sand pretend kids social media pretty much</t>
  </si>
  <si>
    <t>a4 principal try model digital leadership showing faculty students benefits</t>
  </si>
  <si>
    <t>alicekeeler a3 even talk social media classes huge mistake regularly</t>
  </si>
  <si>
    <t>alicekeeler social media a3 even talk classes huge mistake regularly</t>
  </si>
  <si>
    <t>jcasatodd mrrileydueck mr_j_mayer rick_bath notmanyofyou boom love fave edu peeps</t>
  </si>
  <si>
    <t>school a1 talk more positive aspects social media middle kids</t>
  </si>
  <si>
    <t>socialleadia jcasatodd leadlap looking social media burgessdave go recommendation helping</t>
  </si>
  <si>
    <t>leadlap jcasatodd socialleadia burgess_shelley love thank leading way today gotta</t>
  </si>
  <si>
    <t>Top Words in Tweet by Salience</t>
  </si>
  <si>
    <t>kids media students social use teachers show out help s</t>
  </si>
  <si>
    <t>students social media digital world tlap looking momo here socialleadia</t>
  </si>
  <si>
    <t>issues vermont vted ready meet person vote local great question</t>
  </si>
  <si>
    <t>johngpettus introduce friend education catching up great podcasts today bbray27</t>
  </si>
  <si>
    <t>leadlap s hosting t burgessdave morning such iluveducating loved fact</t>
  </si>
  <si>
    <t>click free leadlap burgessdave out socialleadia tamaraletter burgess_shelley bethhouf a3</t>
  </si>
  <si>
    <t>honor sit side microphone talk classroom w jcasatodd loved chatting</t>
  </si>
  <si>
    <t>'s courageous conversations around attention distraction via digcitlsc mbfxc deannpoleon</t>
  </si>
  <si>
    <t>students leadlap social media burgessdave socialleadia burgess_shelley bethhouf look educators</t>
  </si>
  <si>
    <t>social media leadlap burgessdave students living world influenced messages ignore</t>
  </si>
  <si>
    <t>kids use social media younger a2 ages law 13 accounts</t>
  </si>
  <si>
    <t>jcasatodd a2b strategies build relationships misperceptions happen less resolved more</t>
  </si>
  <si>
    <t>q3 strategies use help kids think critically before post share</t>
  </si>
  <si>
    <t>social media burgessdave living world influenced messages ignore inform hansappel094</t>
  </si>
  <si>
    <t>social media one favorite quotes socialleadia morning's host jcasatodd leadlap</t>
  </si>
  <si>
    <t>melsideb q3 simple easy remember goes along stop think program</t>
  </si>
  <si>
    <t>private thank great chat adding another book list read jcasatodd</t>
  </si>
  <si>
    <t>grandma modeling a3 help a4 talking through process discussing each</t>
  </si>
  <si>
    <t>tamaraletter taramartinedu educators thanks topic jcasatodd leadlap jeffnelsontli burgess_shelley dbc_inc</t>
  </si>
  <si>
    <t>leadlap tool look socialleadia students good morning please introduce yourself</t>
  </si>
  <si>
    <t>media drnonnemaker lots already before speak true helpful inspiring necessary</t>
  </si>
  <si>
    <t>learning a4 positive presence social media celebrating culture student a3</t>
  </si>
  <si>
    <t>digital examples connect inspire teach a5 model means globally others</t>
  </si>
  <si>
    <t>social media bury heads sand pretend pretty much preparing minimum</t>
  </si>
  <si>
    <t>great burgessdave leadlap morning socialleadia thanks hosting such critical topic</t>
  </si>
  <si>
    <t>social media students living world influenced messages ignore inform one</t>
  </si>
  <si>
    <t>kids use younger social media burgessdave students a1 living world</t>
  </si>
  <si>
    <t>students a4 encourage teachers participate onedsschat explore issues topics created</t>
  </si>
  <si>
    <t>taramartinedu thanks rocked topic absolutely adore friends haven't read burgessdave</t>
  </si>
  <si>
    <t>t bethhouf burgess_shelley tomorrow dbc_inc saneebell jessicacabeen teacher2teacher momsasprincipal jaybilly2</t>
  </si>
  <si>
    <t>burgessdave 2 minutes until author 9 30am cst leadupchat edugladiators</t>
  </si>
  <si>
    <t>leadlap taramartinedu thanks rocked topic absolutely adore friends haven't read</t>
  </si>
  <si>
    <t>educational ditto reading blog alicia ray 1 impactful recent books</t>
  </si>
  <si>
    <t>space social media use need jcasatodd examples kids younger positive</t>
  </si>
  <si>
    <t>bury heads sand pretend kids pretty much a3 even talk</t>
  </si>
  <si>
    <t>a3 even talk classes huge mistake regularly convo 7th bury</t>
  </si>
  <si>
    <t>looking social media burgessdave go recommendation helping educators move beyond</t>
  </si>
  <si>
    <t>love thank leading way today gotta bolt yo burgessdave bethhouf</t>
  </si>
  <si>
    <t>Top Word Pairs in Tweet by Count</t>
  </si>
  <si>
    <t>love,graphic  graphic,helping  helping,teach  teach,students  students,teachers  teachers,select  select,right  right,tool  tool,job  job,jcasatodd</t>
  </si>
  <si>
    <t>hansappel094,love  love,graphic  graphic,helping  helping,teach  teach,students  students,teachers  teachers,select  select,right  right,tool  tool,job</t>
  </si>
  <si>
    <t>leadlap,socialleadia  social,media  check,out  teachers,students  help,kids  dbc_inc,taramartinedu  kids,use  use,social  media,differently  help,students</t>
  </si>
  <si>
    <t>kenneth24992396,yes  yes,teaching  teaching,use  use,social  social,media  media,responsibly  responsibly,teach  teach,digital  digital,leaders  leaders,socialleadia</t>
  </si>
  <si>
    <t>ruby_sowers,heindrmd  heindrmd,true  true,thanks  thanks,always  always,being  being,willing  willing,grow  grow,encouraging  encouraging,others  others,step</t>
  </si>
  <si>
    <t>jcasatodd,hi  hi,leadlap  leadlap,jennifer  jennifer,tl  tl,ontario  ontario,canada  canada,author  author,socialleadia  socialleadia,excited  excited,here</t>
  </si>
  <si>
    <t>jcasatodd,check  check,out  out,medialiteracy  medialiteracy,vocabulary  vocabulary,activity  activity,fake  fake,news  news,via  via,jenniferlagarde  jenniferlagarde,dhudgins</t>
  </si>
  <si>
    <t>new,post  post,voices  voices,matter  matter,thank  thank,jcasatodd  jcasatodd,peterhreynolds  peterhreynolds,amazing  amazing,books  books,socialleadia  socialleadia,saysomething</t>
  </si>
  <si>
    <t>burgessdave,momo  momo,hysteria  hysteria,hoax  hoax,perfect  perfect,example  example,educators  educators,need  need,talk  talk,medialiteracy  medialiteracy,meaningful</t>
  </si>
  <si>
    <t>social,media  leadlap,socialleadia  jcasatodd,a4  teachers,students  ignore,inform  jcasatodd,tlap  hosting,leadlap  jcasatodd,leadlap  socialleadia,tlap  digital,leadership</t>
  </si>
  <si>
    <t>jcasatodd,a1  a1,social  social,media  media,reducing  reducing,social  social,barriers  barriers,connects  connects,people  people,strength  strength,human</t>
  </si>
  <si>
    <t>vermont,vted  vted,ready  ready,meet  meet,person  person,vote  vote,local  local,issues  issues,great  great,question  question,ask</t>
  </si>
  <si>
    <t>innovativeed,paradigm  paradigm,changing  changing,new  new,post  post,bonniebird  bonniebird,voices  voices,matter  matter,time  time,focus  focus,positive</t>
  </si>
  <si>
    <t>johngpettus,introduce  introduce,friend  friend,jcasatodd  jcasatodd,socialleadia  socialleadia,education  catching,up  up,great  great,podcasts  podcasts,today  today,bbray27</t>
  </si>
  <si>
    <t>hosting,leadlap  iluveducating,loved  loved,socialleadia  socialleadia,fact  fact,free  free,book  book,selection  selection,dbcchallenge  dbcchallenge,won  won,last</t>
  </si>
  <si>
    <t>hosting,leadlap  leadlap,socialleadia  thanks,jcasatodd  check,out  jcasatodd,jeffnelsontli  jeffnelsontli,burgessdave  burgessdave,tamaraletter  tamaraletter,burgess_shelley  burgess_shelley,dbc_inc  dbc_inc,taramartinedu</t>
  </si>
  <si>
    <t>bethhouf,look  look,s  s,hosting  hosting,leadlap  leadlap,tomorrow  tomorrow,t  t,wait  wait,jcasatodd  jcasatodd,leadlap  leadlap,socialleadia</t>
  </si>
  <si>
    <t>jcasatodd,loved  loved,chatting  chatting,mrrondot  mrrondot,gmckinney2  gmckinney2,podcasting  podcasting,students  students,check  check,out  out,latest  latest,episode</t>
  </si>
  <si>
    <t>mrrondot,honor  honor,gmckinney2  gmckinney2,sit  sit,side  side,microphone  microphone,talk  talk,podcasting  podcasting,classroom  classroom,w  jcasatodd,loved</t>
  </si>
  <si>
    <t>honor,gmckinney2  gmckinney2,sit  sit,side  side,microphone  microphone,talk  talk,podcasting  podcasting,classroom  classroom,jcasatodd  jcasatodd,check  check,out</t>
  </si>
  <si>
    <t>courageous,conversations  conversations,around  around,attention  attention,distraction  distraction,via  via,jcasatodd  jcasatodd,digcitlsc  digcitlsc,mbfxc  mbfxc,deannpoleon  deannpoleon,aobf_gerk</t>
  </si>
  <si>
    <t>m_drez,courageous  courageous,conversations  conversations,around  around,attention  attention,distraction  distraction,via  via,jcasatodd  jcasatodd,digcitlsc  digcitlsc,mbfxc  mbfxc,deannpoleon</t>
  </si>
  <si>
    <t>reflected,new  new,year's  year's,resolutions  resolutions,lately  lately,here  here,resolutions  resolutions,6  6,educators  educators,iaedchat  iaedchat,engagechat</t>
  </si>
  <si>
    <t>we_are_big_data,tech  tech,news  news,teralytics  teralytics,tap  tap,class  class,socialleadia</t>
  </si>
  <si>
    <t>social,media  leadlap,socialleadia  jcasatodd,jeffnelsontli  jeffnelsontli,burgessdave  burgessdave,tamaraletter  tamaraletter,burgess_shelley  burgess_shelley,dbc_inc  dbc_inc,taramartinedu  taramartinedu,bethhouf  bethhouf,agree</t>
  </si>
  <si>
    <t>social,media  leadlap,socialleadia  burgessdave,students  students,living  living,world  world,influenced  influenced,social  media,social  media,messages  messages,ignore</t>
  </si>
  <si>
    <t>top,story  story,bethhouf  bethhouf,'look  'look,s  s,hosting  hosting,leadlap  leadlap,tomorrow  tomorrow,t  t,wait  wait,jcasatodd</t>
  </si>
  <si>
    <t>jcasatodd,up  up,excited  excited,see  see,10  10,30  30,est  est,leadlap  leadlap,socialleadia  socialleadia,friends</t>
  </si>
  <si>
    <t>burgessdave,2  2,minutes  minutes,until  until,leadlap  leadlap,socialleadia  socialleadia,author  author,jcasatodd  jcasatodd,9  9,30am  30am,cst</t>
  </si>
  <si>
    <t>a1,educational  educational,community  community,social  social,media  media,great  great,one  one,strongest  strongest,ones  ones,out  out,think</t>
  </si>
  <si>
    <t>burgessdave,one  one,favorite  favorite,quotes  quotes,socialleadia  socialleadia,morning's  morning's,host  host,jcasatodd  jcasatodd,leadlap  leadlap,tlap</t>
  </si>
  <si>
    <t>social,media  jcasatodd,a2  a2,kids  kids,use  use,social  media,younger  younger,younger  younger,ages  ages,law  law,kids</t>
  </si>
  <si>
    <t>social,media  burgessdave,students  students,living  living,world  world,influenced  influenced,social  media,social  media,messages  messages,ignore  ignore,inform</t>
  </si>
  <si>
    <t>jcasatodd,a1  a1,create  create,culture  culture,kind  kind,s  s,way  way,address  address,type  type,bullying  bullying,wrote</t>
  </si>
  <si>
    <t>leadlap,socialleadia  jcasatodd,a2b  a2b,strategies  strategies,build  build,relationships  relationships,misperceptions  misperceptions,happen  happen,less  less,resolved  resolved,more</t>
  </si>
  <si>
    <t>jcasatodd,q3  q3,strategies  strategies,use  use,help  help,kids  kids,think  think,critically  critically,before  before,post  post,share</t>
  </si>
  <si>
    <t>burgessdave,a3  a3,love  love,page  page,passionforkindness  passionforkindness,plus  plus,many  many,ideas  ideas,surrounding  surrounding,socialleadia  socialleadia,leadlap</t>
  </si>
  <si>
    <t>social,media  burgessdave,one  one,favorite  favorite,quotes  quotes,socialleadia  socialleadia,morning's  morning's,host  host,jcasatodd  jcasatodd,leadlap  leadlap,tlap</t>
  </si>
  <si>
    <t>melsideb,jcasatodd  jcasatodd,q3  q3,simple  simple,easy  easy,remember  remember,goes  goes,along  along,stop  stop,think  think,program</t>
  </si>
  <si>
    <t>leadlap,socialleadia  thank,great  great,chat  chat,adding  adding,another  another,book  book,list  list,read  read,leadlap  jcasatodd,q3</t>
  </si>
  <si>
    <t>leadlap,socialleadia  a4,modeling  modeling,talking  talking,through  through,process  process,discussing  discussing,each  each,post  post,interpreted  interpreted,students</t>
  </si>
  <si>
    <t>thanks,jcasatodd  jcasatodd,jeffnelsontli  jeffnelsontli,burgessdave  burgessdave,tamaraletter  tamaraletter,burgess_shelley  burgess_shelley,dbc_inc  dbc_inc,taramartinedu  taramartinedu,bethhouf  bethhouf,agree  agree,socialleadia</t>
  </si>
  <si>
    <t>jcasatodd,good  good,morning  morning,please  please,introduce  introduce,yourself  yourself,name  name,location  location,role  role,favourite  favourite,social</t>
  </si>
  <si>
    <t>leadlap,socialleadia  drnonnemaker,a3  a3,lots  lots,already  already,think  think,before  before,speak  speak,true  true,helpful  helpful,inspiring</t>
  </si>
  <si>
    <t>leadlap,socialleadia  a4,positive  positive,presence  presence,social  social,media  media,celebrating  celebrating,culture  culture,student  student,learning  learning,leadlap</t>
  </si>
  <si>
    <t>social,media  leadlap,socialleadia  a5,model  model,means  means,connect  connect,globally  globally,others  others,use  use,social  media,classroom</t>
  </si>
  <si>
    <t>burgessdave,socialleadia  socialleadia,go  go,recommendation  recommendation,helping  helping,educators  educators,move  move,beyond  beyond,standard  standard,digital  digital,citizenship</t>
  </si>
  <si>
    <t>jcasatodd,seen  seen,magical  magical,spreadsheet  spreadsheet,alicekeeler  alicekeeler,leadlap  leadlap,socialleadia</t>
  </si>
  <si>
    <t>social,media  bury,heads  heads,sand  sand,pretend  pretend,kids  kids,social  media,pretty  pretty,much  much,preparing  preparing,minimum</t>
  </si>
  <si>
    <t>drmcgettigan,one  one,reasons  reasons,teach  teach,hs  hs,req'd  req'd,course  course,personal  personal,branding  branding,digital  digital,communication</t>
  </si>
  <si>
    <t>a4,leader  leader,digitally  digitally,present  present,leaders  leaders,models  models,digital  digital,presence  presence,allows  allows,connections  connections,communication</t>
  </si>
  <si>
    <t>jcasatodd,a4  a4,share  share,things  things,things  things,worked  worked,ones  ones,give  give,sparks  sparks,ideas  ideas,people</t>
  </si>
  <si>
    <t>jcasatodd,q4  q4,school  school,leader  leader,model  model,digital  digital,leadership  leadership,teachers  teachers,students  students,leadlap  leadlap,socialleadia</t>
  </si>
  <si>
    <t>burgessdave,thanks  thanks,jcasatodd  jcasatodd,hosting  hosting,leadlap  leadlap,morning  morning,such  such,critical  critical,topic  topic,always  always,appreciate</t>
  </si>
  <si>
    <t>social,media  jcasatodd,a1  burgessdave,students  students,living  living,world  world,influenced  influenced,social  media,social  media,messages  messages,ignore</t>
  </si>
  <si>
    <t>jcasatodd,a4  a4,encourage  encourage,teachers  teachers,students  students,participate  participate,onedsschat  onedsschat,explore  explore,issues  issues,topics  topics,created</t>
  </si>
  <si>
    <t>learnics1,leadlap  leadlap,help  help,analyze  analyze,ss  ss,online  online,learning  learning,processes  processes,learninganalytics  learninganalytics,used  used,lead</t>
  </si>
  <si>
    <t>taramartinedu,thanks  thanks,jcasatodd  jcasatodd,rocked  rocked,leadlap  leadlap,topic  topic,absolutely  absolutely,adore  adore,friends  friends,haven't  haven't,read</t>
  </si>
  <si>
    <t>leadlap,socialleadia  bethhouf,jcasatodd  jcasatodd,burgess_shelley  burgess_shelley,dbc_inc  dbc_inc,saneebell  saneebell,jessicacabeen  jessicacabeen,teacher2teacher  teacher2teacher,momsasprincipal  momsasprincipal,jaybilly2  jaybilly2,smgaillard</t>
  </si>
  <si>
    <t>leadlap,socialleadia  burgessdave,2  2,minutes  minutes,until  until,leadlap  socialleadia,author  author,jcasatodd  jcasatodd,9  9,30am  30am,cst</t>
  </si>
  <si>
    <t>ditto,reading  reading,blog  blog,alicia  alicia,ray  ray,iluveducating  iluveducating,1  1,impactful  impactful,recent  recent,educational  educational,books</t>
  </si>
  <si>
    <t>social,media  leadlap,socialleadia  reading,blog  use,social  dbc50summer,dbcbookblogs  need,space  misterdebuono,jcasatodd  jcasatodd,thanks  thanks,much  much,reading</t>
  </si>
  <si>
    <t>social,media  alicekeeler,bury  bury,heads  heads,sand  sand,pretend  pretend,kids  kids,social  media,pretty  pretty,much  alicekeeler,a3</t>
  </si>
  <si>
    <t>alicekeeler,bury  bury,heads  heads,sand  sand,pretend  pretend,kids  kids,social  social,media  media,pretty  pretty,much</t>
  </si>
  <si>
    <t>a4,principal  principal,try  try,model  model,digital  digital,leadership  leadership,showing  showing,faculty  faculty,students  students,benefits  benefits,plns</t>
  </si>
  <si>
    <t>alicekeeler,a3  a3,even  even,talk  talk,social  social,media  media,classes  classes,huge  huge,mistake  mistake,regularly  regularly,convo</t>
  </si>
  <si>
    <t>social,media  alicekeeler,a3  a3,even  even,talk  talk,social  media,classes  classes,huge  huge,mistake  mistake,regularly  regularly,convo</t>
  </si>
  <si>
    <t>jcasatodd,mrrileydueck  mrrileydueck,mr_j_mayer  mr_j_mayer,rick_bath  rick_bath,notmanyofyou  notmanyofyou,boom  boom,love  love,fave  fave,edu  edu,peeps  peeps,connect</t>
  </si>
  <si>
    <t>a1,talk  talk,more  more,positive  positive,aspects  aspects,social  social,media  media,middle  middle,school  school,kids  kids,access</t>
  </si>
  <si>
    <t>socialleadia,leadlap  social,media  burgessdave,socialleadia  socialleadia,go  go,recommendation  recommendation,helping  helping,educators  educators,move  move,beyond  beyond,standard</t>
  </si>
  <si>
    <t>love,jcasatodd  jcasatodd,thank  thank,leading  leading,socialleadia  socialleadia,way  way,today  today,gotta  gotta,bolt  bolt,yo  yo,leadlap</t>
  </si>
  <si>
    <t>Top Word Pairs in Tweet by Salience</t>
  </si>
  <si>
    <t>social,media  leadlap,socialleadia  check,out  teachers,students  help,kids  dbc_inc,taramartinedu  kids,use  use,social  media,differently  help,students</t>
  </si>
  <si>
    <t>jcasatodd,a2b  a2b,strategies  strategies,build  build,relationships  relationships,misperceptions  misperceptions,happen  happen,less  less,resolved  resolved,more  more,easily</t>
  </si>
  <si>
    <t>thank,great  great,chat  chat,adding  adding,another  another,book  book,list  list,read  read,leadlap  jcasatodd,q3  q3,simple</t>
  </si>
  <si>
    <t>a4,modeling  modeling,talking  talking,through  through,process  process,discussing  discussing,each  each,post  post,interpreted  interpreted,students  students,families</t>
  </si>
  <si>
    <t>drnonnemaker,a3  a3,lots  lots,already  already,think  think,before  before,speak  speak,true  true,helpful  helpful,inspiring  inspiring,necessary</t>
  </si>
  <si>
    <t>a4,positive  positive,presence  presence,social  social,media  media,celebrating  celebrating,culture  culture,student  student,learning  learning,leadlap  a3,lots</t>
  </si>
  <si>
    <t>a5,model  model,means  means,connect  connect,globally  globally,others  others,use  use,social  media,classroom  classroom,connect  connect,individuals</t>
  </si>
  <si>
    <t>burgessdave,2  2,minutes  minutes,until  until,leadlap  socialleadia,author  author,jcasatodd  jcasatodd,9  9,30am  30am,cst  cst,tlap</t>
  </si>
  <si>
    <t>social,media  need,space  reading,blog  use,social  dbc50summer,dbcbookblogs  leadlap,socialleadia  misterdebuono,jcasatodd  jcasatodd,thanks  thanks,much  much,reading</t>
  </si>
  <si>
    <t>alicekeeler,bury  bury,heads  heads,sand  sand,pretend  pretend,kids  kids,social  media,pretty  pretty,much  alicekeeler,a3  a3,even</t>
  </si>
  <si>
    <t>alicekeeler,a3  a3,even  even,talk  talk,social  media,classes  classes,huge  huge,mistake  mistake,regularly  regularly,convo  convo,7th</t>
  </si>
  <si>
    <t>social,media  burgessdave,socialleadia  socialleadia,go  go,recommendation  recommendation,helping  helping,educators  educators,move  move,beyond  beyond,standard  standard,digital</t>
  </si>
  <si>
    <t>Word</t>
  </si>
  <si>
    <t>perfect</t>
  </si>
  <si>
    <t>hysteria</t>
  </si>
  <si>
    <t>hoax</t>
  </si>
  <si>
    <t>example</t>
  </si>
  <si>
    <t>meaningful</t>
  </si>
  <si>
    <t>discussions</t>
  </si>
  <si>
    <t>abo</t>
  </si>
  <si>
    <t>world</t>
  </si>
  <si>
    <t>look</t>
  </si>
  <si>
    <t>messages</t>
  </si>
  <si>
    <t>ignore</t>
  </si>
  <si>
    <t>inform</t>
  </si>
  <si>
    <t>living</t>
  </si>
  <si>
    <t>influenced</t>
  </si>
  <si>
    <t>tomorrow</t>
  </si>
  <si>
    <t>wait</t>
  </si>
  <si>
    <t>helping</t>
  </si>
  <si>
    <t>favorite</t>
  </si>
  <si>
    <t>quotes</t>
  </si>
  <si>
    <t>morning's</t>
  </si>
  <si>
    <t>host</t>
  </si>
  <si>
    <t>thanks</t>
  </si>
  <si>
    <t>citizenship</t>
  </si>
  <si>
    <t>a4</t>
  </si>
  <si>
    <t>share</t>
  </si>
  <si>
    <t>a2</t>
  </si>
  <si>
    <t>see</t>
  </si>
  <si>
    <t>great</t>
  </si>
  <si>
    <t>ideas</t>
  </si>
  <si>
    <t>book</t>
  </si>
  <si>
    <t>online</t>
  </si>
  <si>
    <t>morning</t>
  </si>
  <si>
    <t>go</t>
  </si>
  <si>
    <t>recommendation</t>
  </si>
  <si>
    <t>move</t>
  </si>
  <si>
    <t>beyond</t>
  </si>
  <si>
    <t>standard</t>
  </si>
  <si>
    <t>lessons</t>
  </si>
  <si>
    <t>mind</t>
  </si>
  <si>
    <t>school</t>
  </si>
  <si>
    <t>friends</t>
  </si>
  <si>
    <t>tool</t>
  </si>
  <si>
    <t>up</t>
  </si>
  <si>
    <t>seen</t>
  </si>
  <si>
    <t>ways</t>
  </si>
  <si>
    <t>connect</t>
  </si>
  <si>
    <t>younger</t>
  </si>
  <si>
    <t>topic</t>
  </si>
  <si>
    <t>twitter</t>
  </si>
  <si>
    <t>positive</t>
  </si>
  <si>
    <t>before</t>
  </si>
  <si>
    <t>page</t>
  </si>
  <si>
    <t>plus</t>
  </si>
  <si>
    <t>surrounding</t>
  </si>
  <si>
    <t>class</t>
  </si>
  <si>
    <t>others</t>
  </si>
  <si>
    <t>strategies</t>
  </si>
  <si>
    <t>excited</t>
  </si>
  <si>
    <t>way</t>
  </si>
  <si>
    <t>using</t>
  </si>
  <si>
    <t>create</t>
  </si>
  <si>
    <t>ss</t>
  </si>
  <si>
    <t>h</t>
  </si>
  <si>
    <t>10</t>
  </si>
  <si>
    <t>right</t>
  </si>
  <si>
    <t>job</t>
  </si>
  <si>
    <t>barriers</t>
  </si>
  <si>
    <t>model</t>
  </si>
  <si>
    <t>people</t>
  </si>
  <si>
    <t>culture</t>
  </si>
  <si>
    <t>good</t>
  </si>
  <si>
    <t>loved</t>
  </si>
  <si>
    <t>free</t>
  </si>
  <si>
    <t>read</t>
  </si>
  <si>
    <t>leaders</t>
  </si>
  <si>
    <t>13</t>
  </si>
  <si>
    <t>learning</t>
  </si>
  <si>
    <t>opportunities</t>
  </si>
  <si>
    <t>make</t>
  </si>
  <si>
    <t>tech</t>
  </si>
  <si>
    <t>always</t>
  </si>
  <si>
    <t>graphic</t>
  </si>
  <si>
    <t>30</t>
  </si>
  <si>
    <t>est</t>
  </si>
  <si>
    <t>introduce</t>
  </si>
  <si>
    <t>conversations</t>
  </si>
  <si>
    <t>through</t>
  </si>
  <si>
    <t>kind</t>
  </si>
  <si>
    <t>appreciate</t>
  </si>
  <si>
    <t>huge</t>
  </si>
  <si>
    <t>leadership</t>
  </si>
  <si>
    <t>law</t>
  </si>
  <si>
    <t>issues</t>
  </si>
  <si>
    <t>show</t>
  </si>
  <si>
    <t>lives</t>
  </si>
  <si>
    <t>such</t>
  </si>
  <si>
    <t>question</t>
  </si>
  <si>
    <t>lots</t>
  </si>
  <si>
    <t>something</t>
  </si>
  <si>
    <t>select</t>
  </si>
  <si>
    <t>role</t>
  </si>
  <si>
    <t>looking</t>
  </si>
  <si>
    <t>address</t>
  </si>
  <si>
    <t>type</t>
  </si>
  <si>
    <t>bullying</t>
  </si>
  <si>
    <t>wrote</t>
  </si>
  <si>
    <t>idea</t>
  </si>
  <si>
    <t>more</t>
  </si>
  <si>
    <t>aspects</t>
  </si>
  <si>
    <t>episode</t>
  </si>
  <si>
    <t>classes</t>
  </si>
  <si>
    <t>convo</t>
  </si>
  <si>
    <t>space</t>
  </si>
  <si>
    <t>examples</t>
  </si>
  <si>
    <t>ages</t>
  </si>
  <si>
    <t>accounts</t>
  </si>
  <si>
    <t>haven't</t>
  </si>
  <si>
    <t>author</t>
  </si>
  <si>
    <t>q2</t>
  </si>
  <si>
    <t>https</t>
  </si>
  <si>
    <t>difference</t>
  </si>
  <si>
    <t>critical</t>
  </si>
  <si>
    <t>courage</t>
  </si>
  <si>
    <t>critically</t>
  </si>
  <si>
    <t>being</t>
  </si>
  <si>
    <t>sociallea</t>
  </si>
  <si>
    <t>podcasting</t>
  </si>
  <si>
    <t>student</t>
  </si>
  <si>
    <t>things</t>
  </si>
  <si>
    <t>find</t>
  </si>
  <si>
    <t>etc</t>
  </si>
  <si>
    <t>around</t>
  </si>
  <si>
    <t>agree</t>
  </si>
  <si>
    <t>even</t>
  </si>
  <si>
    <t>mistake</t>
  </si>
  <si>
    <t>regularly</t>
  </si>
  <si>
    <t>7th</t>
  </si>
  <si>
    <t>principal</t>
  </si>
  <si>
    <t>reading</t>
  </si>
  <si>
    <t>lead</t>
  </si>
  <si>
    <t>overcome</t>
  </si>
  <si>
    <t>used</t>
  </si>
  <si>
    <t>rocked</t>
  </si>
  <si>
    <t>absolutely</t>
  </si>
  <si>
    <t>adore</t>
  </si>
  <si>
    <t>encourage</t>
  </si>
  <si>
    <t>participate</t>
  </si>
  <si>
    <t>explore</t>
  </si>
  <si>
    <t>topics</t>
  </si>
  <si>
    <t>created</t>
  </si>
  <si>
    <t>learn</t>
  </si>
  <si>
    <t>please</t>
  </si>
  <si>
    <t>yourself</t>
  </si>
  <si>
    <t>name</t>
  </si>
  <si>
    <t>location</t>
  </si>
  <si>
    <t>favourite</t>
  </si>
  <si>
    <t>remind</t>
  </si>
  <si>
    <t>q1</t>
  </si>
  <si>
    <t>negative</t>
  </si>
  <si>
    <t>technology</t>
  </si>
  <si>
    <t>asked</t>
  </si>
  <si>
    <t>day</t>
  </si>
  <si>
    <t>suggestions</t>
  </si>
  <si>
    <t>leader</t>
  </si>
  <si>
    <t>soc</t>
  </si>
  <si>
    <t>classroom</t>
  </si>
  <si>
    <t>amazing</t>
  </si>
  <si>
    <t>true</t>
  </si>
  <si>
    <t>each</t>
  </si>
  <si>
    <t>tools</t>
  </si>
  <si>
    <t>list</t>
  </si>
  <si>
    <t>inspiring</t>
  </si>
  <si>
    <t>thank</t>
  </si>
  <si>
    <t>want</t>
  </si>
  <si>
    <t>story</t>
  </si>
  <si>
    <t>middle</t>
  </si>
  <si>
    <t>give</t>
  </si>
  <si>
    <t>change</t>
  </si>
  <si>
    <t>blog</t>
  </si>
  <si>
    <t>fact</t>
  </si>
  <si>
    <t>selection</t>
  </si>
  <si>
    <t>won</t>
  </si>
  <si>
    <t>last</t>
  </si>
  <si>
    <t>summer</t>
  </si>
  <si>
    <t>click</t>
  </si>
  <si>
    <t>intentional</t>
  </si>
  <si>
    <t>educational</t>
  </si>
  <si>
    <t>2</t>
  </si>
  <si>
    <t>minutes</t>
  </si>
  <si>
    <t>until</t>
  </si>
  <si>
    <t>9</t>
  </si>
  <si>
    <t>30am</t>
  </si>
  <si>
    <t>cst</t>
  </si>
  <si>
    <t>q4</t>
  </si>
  <si>
    <t>magical</t>
  </si>
  <si>
    <t>spreadsheet</t>
  </si>
  <si>
    <t>presence</t>
  </si>
  <si>
    <t>grade</t>
  </si>
  <si>
    <t>important</t>
  </si>
  <si>
    <t>teaching</t>
  </si>
  <si>
    <t>remember</t>
  </si>
  <si>
    <t>goes</t>
  </si>
  <si>
    <t>along</t>
  </si>
  <si>
    <t>stop</t>
  </si>
  <si>
    <t>program</t>
  </si>
  <si>
    <t>modeling</t>
  </si>
  <si>
    <t>hi</t>
  </si>
  <si>
    <t>courageous</t>
  </si>
  <si>
    <t>chatting</t>
  </si>
  <si>
    <t>latest</t>
  </si>
  <si>
    <t>models</t>
  </si>
  <si>
    <t>few</t>
  </si>
  <si>
    <t>today</t>
  </si>
  <si>
    <t>usually</t>
  </si>
  <si>
    <t>re</t>
  </si>
  <si>
    <t>tell</t>
  </si>
  <si>
    <t>message</t>
  </si>
  <si>
    <t>barrier</t>
  </si>
  <si>
    <t>feel</t>
  </si>
  <si>
    <t>voxer</t>
  </si>
  <si>
    <t>powerful</t>
  </si>
  <si>
    <t>mlmagical</t>
  </si>
  <si>
    <t>parents</t>
  </si>
  <si>
    <t>happen</t>
  </si>
  <si>
    <t>co</t>
  </si>
  <si>
    <t>instagram</t>
  </si>
  <si>
    <t>listened</t>
  </si>
  <si>
    <t>tim</t>
  </si>
  <si>
    <t>edu</t>
  </si>
  <si>
    <t>listen</t>
  </si>
  <si>
    <t>ll</t>
  </si>
  <si>
    <t>edtech</t>
  </si>
  <si>
    <t>try</t>
  </si>
  <si>
    <t>showing</t>
  </si>
  <si>
    <t>encouraging</t>
  </si>
  <si>
    <t>responsibly</t>
  </si>
  <si>
    <t>oops</t>
  </si>
  <si>
    <t>caps</t>
  </si>
  <si>
    <t>indicate</t>
  </si>
  <si>
    <t>shouting</t>
  </si>
  <si>
    <t>completely</t>
  </si>
  <si>
    <t>discuss</t>
  </si>
  <si>
    <t>account</t>
  </si>
  <si>
    <t>rea</t>
  </si>
  <si>
    <t>ditto</t>
  </si>
  <si>
    <t>alicia</t>
  </si>
  <si>
    <t>ray</t>
  </si>
  <si>
    <t>1</t>
  </si>
  <si>
    <t>impactful</t>
  </si>
  <si>
    <t>recent</t>
  </si>
  <si>
    <t>books</t>
  </si>
  <si>
    <t>don</t>
  </si>
  <si>
    <t>analyze</t>
  </si>
  <si>
    <t>processes</t>
  </si>
  <si>
    <t>learninganalytics</t>
  </si>
  <si>
    <t>differently</t>
  </si>
  <si>
    <t>ones</t>
  </si>
  <si>
    <t>going</t>
  </si>
  <si>
    <t>work</t>
  </si>
  <si>
    <t>w</t>
  </si>
  <si>
    <t>posting</t>
  </si>
  <si>
    <t>inspire</t>
  </si>
  <si>
    <t>literacy</t>
  </si>
  <si>
    <t>filter</t>
  </si>
  <si>
    <t>already</t>
  </si>
  <si>
    <t>speak</t>
  </si>
  <si>
    <t>helpful</t>
  </si>
  <si>
    <t>necessary</t>
  </si>
  <si>
    <t>appropriately</t>
  </si>
  <si>
    <t>sure</t>
  </si>
  <si>
    <t>critique</t>
  </si>
  <si>
    <t>texts</t>
  </si>
  <si>
    <t>including</t>
  </si>
  <si>
    <t>continue</t>
  </si>
  <si>
    <t>promote</t>
  </si>
  <si>
    <t>empathy</t>
  </si>
  <si>
    <t>rethink_learning</t>
  </si>
  <si>
    <t>teacher</t>
  </si>
  <si>
    <t>grandma</t>
  </si>
  <si>
    <t>elementary</t>
  </si>
  <si>
    <t>safety</t>
  </si>
  <si>
    <t>privacy</t>
  </si>
  <si>
    <t>concerns</t>
  </si>
  <si>
    <t>strict</t>
  </si>
  <si>
    <t>public</t>
  </si>
  <si>
    <t>pictures</t>
  </si>
  <si>
    <t>policy</t>
  </si>
  <si>
    <t>unless</t>
  </si>
  <si>
    <t>put</t>
  </si>
  <si>
    <t>private</t>
  </si>
  <si>
    <t>inspiration</t>
  </si>
  <si>
    <t>support</t>
  </si>
  <si>
    <t>starting</t>
  </si>
  <si>
    <t>build</t>
  </si>
  <si>
    <t>confidentiality</t>
  </si>
  <si>
    <t>interactions</t>
  </si>
  <si>
    <t>top</t>
  </si>
  <si>
    <t>'look</t>
  </si>
  <si>
    <t>'</t>
  </si>
  <si>
    <t>teralytics</t>
  </si>
  <si>
    <t>tap</t>
  </si>
  <si>
    <t>resolutions</t>
  </si>
  <si>
    <t>attention</t>
  </si>
  <si>
    <t>distraction</t>
  </si>
  <si>
    <t>podcast</t>
  </si>
  <si>
    <t>honor</t>
  </si>
  <si>
    <t>sit</t>
  </si>
  <si>
    <t>side</t>
  </si>
  <si>
    <t>microphone</t>
  </si>
  <si>
    <t>preview</t>
  </si>
  <si>
    <t>catching</t>
  </si>
  <si>
    <t>ask</t>
  </si>
  <si>
    <t>let's</t>
  </si>
  <si>
    <t>jennifer</t>
  </si>
  <si>
    <t>tl</t>
  </si>
  <si>
    <t>ontario</t>
  </si>
  <si>
    <t>canada</t>
  </si>
  <si>
    <t>over</t>
  </si>
  <si>
    <t>skills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</si>
  <si>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</si>
  <si>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</si>
  <si>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</si>
  <si>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</si>
  <si>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</si>
  <si>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</si>
  <si>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</si>
  <si>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</si>
  <si>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</si>
  <si>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</si>
  <si>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</si>
  <si>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</si>
  <si>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</si>
  <si>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</si>
  <si>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</si>
  <si>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</si>
  <si>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</si>
  <si>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</si>
  <si>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</si>
  <si>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</si>
  <si>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</si>
  <si>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</si>
  <si>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</si>
  <si>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</si>
  <si>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</si>
  <si>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</si>
  <si>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</si>
  <si>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</si>
  <si>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</si>
  <si>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13, 121, 0</t>
  </si>
  <si>
    <t>72, 92, 0</t>
  </si>
  <si>
    <t>46, 105, 0</t>
  </si>
  <si>
    <t>26, 115, 0</t>
  </si>
  <si>
    <t>59, 98, 0</t>
  </si>
  <si>
    <t>92, 82, 0</t>
  </si>
  <si>
    <t>209, 23, 0</t>
  </si>
  <si>
    <t>Red</t>
  </si>
  <si>
    <t>G1: burgessdave social media educators jcasatodd socialleadia talk need leadlap momo</t>
  </si>
  <si>
    <t>G2: socialleadia leadlap jcasatodd students media social burgessdave teachers kids use</t>
  </si>
  <si>
    <t>G3: leadlap socialleadia jcasatodd burgessdave burgess_shelley t bethhouf hosting tlap s</t>
  </si>
  <si>
    <t>G4: jcasatodd 's many layers wonderful here love wonderananya sharing brother</t>
  </si>
  <si>
    <t>G5: social media alicekeeler kids bury heads sand pretend pretty much</t>
  </si>
  <si>
    <t>G6: jcasatodd socialleadia check out medialiteracy vocabulary activity fake news jenniferlagarde</t>
  </si>
  <si>
    <t>G7: leadlap socialleadia think jcasatodd media social a3 q3 simple easy</t>
  </si>
  <si>
    <t>G8: new post voices matter time socialleadia paradigm changing bonniebird focus</t>
  </si>
  <si>
    <t>G9: socialleadia leadlap social media students a1 community out help a3</t>
  </si>
  <si>
    <t>G10: one reasons teach hs req'd course personal branding digital communication</t>
  </si>
  <si>
    <t>G11: ss help leadlap analyze online learning processes learninganalytics used lead</t>
  </si>
  <si>
    <t>G12: tech news teralytics tap class socialleadia</t>
  </si>
  <si>
    <t>Autofill Workbook Results</t>
  </si>
  <si>
    <t>Edge Weight▓1▓18▓0▓True▓Green▓Red▓▓Edge Weight▓1▓6▓0▓3▓10▓False▓Edge Weight▓1▓18▓0▓32▓6▓False▓▓0▓0▓0▓True▓Black▓Black▓▓Followers▓15▓38852▓0▓162▓1000▓False▓Followers▓15▓248458▓0▓100▓70▓False▓▓0▓0▓0▓0▓0▓False▓▓0▓0▓0▓0▓0▓False</t>
  </si>
  <si>
    <t>Subgraph</t>
  </si>
  <si>
    <t>GraphSource░TwitterSearch▓GraphTerm░#socialLEADia▓ImportDescription░The graph represents a network of 183 Twitter users whose recent tweets contained "#socialLEADia", or who were replied to or mentioned in those tweets, taken from a data set limited to a maximum of 18,000 tweets.  The network was obtained from Twitter on Saturday, 09 March 2019 at 17:11 UTC.
The tweets in the network were tweeted over the 9-day, 3-hour, 39-minute period from Thursday, 28 February 2019 at 13:30 UTC to Saturday, 09 March 2019 at 17:10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</si>
</sst>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203910"/>
        <c:axId val="2617463"/>
      </c:barChart>
      <c:catAx>
        <c:axId val="152039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7463"/>
        <c:crosses val="autoZero"/>
        <c:auto val="1"/>
        <c:lblOffset val="100"/>
        <c:noMultiLvlLbl val="0"/>
      </c:catAx>
      <c:valAx>
        <c:axId val="261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3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557168"/>
        <c:axId val="10687921"/>
      </c:barChart>
      <c:catAx>
        <c:axId val="235571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87921"/>
        <c:crosses val="autoZero"/>
        <c:auto val="1"/>
        <c:lblOffset val="100"/>
        <c:noMultiLvlLbl val="0"/>
      </c:catAx>
      <c:valAx>
        <c:axId val="10687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57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082426"/>
        <c:axId val="60415243"/>
      </c:barChart>
      <c:catAx>
        <c:axId val="290824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415243"/>
        <c:crosses val="autoZero"/>
        <c:auto val="1"/>
        <c:lblOffset val="100"/>
        <c:noMultiLvlLbl val="0"/>
      </c:catAx>
      <c:valAx>
        <c:axId val="60415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2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866276"/>
        <c:axId val="61796485"/>
      </c:barChart>
      <c:catAx>
        <c:axId val="68662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796485"/>
        <c:crosses val="autoZero"/>
        <c:auto val="1"/>
        <c:lblOffset val="100"/>
        <c:noMultiLvlLbl val="0"/>
      </c:catAx>
      <c:valAx>
        <c:axId val="61796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6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297454"/>
        <c:axId val="39459359"/>
      </c:barChart>
      <c:catAx>
        <c:axId val="192974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59359"/>
        <c:crosses val="autoZero"/>
        <c:auto val="1"/>
        <c:lblOffset val="100"/>
        <c:noMultiLvlLbl val="0"/>
      </c:catAx>
      <c:valAx>
        <c:axId val="39459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7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589912"/>
        <c:axId val="42091481"/>
      </c:barChart>
      <c:catAx>
        <c:axId val="195899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091481"/>
        <c:crosses val="autoZero"/>
        <c:auto val="1"/>
        <c:lblOffset val="100"/>
        <c:noMultiLvlLbl val="0"/>
      </c:catAx>
      <c:valAx>
        <c:axId val="4209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9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279010"/>
        <c:axId val="53966771"/>
      </c:barChart>
      <c:catAx>
        <c:axId val="432790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966771"/>
        <c:crosses val="autoZero"/>
        <c:auto val="1"/>
        <c:lblOffset val="100"/>
        <c:noMultiLvlLbl val="0"/>
      </c:catAx>
      <c:valAx>
        <c:axId val="53966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9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938892"/>
        <c:axId val="9232301"/>
      </c:barChart>
      <c:catAx>
        <c:axId val="159388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232301"/>
        <c:crosses val="autoZero"/>
        <c:auto val="1"/>
        <c:lblOffset val="100"/>
        <c:noMultiLvlLbl val="0"/>
      </c:catAx>
      <c:valAx>
        <c:axId val="9232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38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981846"/>
        <c:axId val="9618887"/>
      </c:barChart>
      <c:catAx>
        <c:axId val="15981846"/>
        <c:scaling>
          <c:orientation val="minMax"/>
        </c:scaling>
        <c:axPos val="b"/>
        <c:delete val="1"/>
        <c:majorTickMark val="out"/>
        <c:minorTickMark val="none"/>
        <c:tickLblPos val="none"/>
        <c:crossAx val="9618887"/>
        <c:crosses val="autoZero"/>
        <c:auto val="1"/>
        <c:lblOffset val="100"/>
        <c:noMultiLvlLbl val="0"/>
      </c:catAx>
      <c:valAx>
        <c:axId val="9618887"/>
        <c:scaling>
          <c:orientation val="minMax"/>
        </c:scaling>
        <c:axPos val="l"/>
        <c:delete val="1"/>
        <c:majorTickMark val="out"/>
        <c:minorTickMark val="none"/>
        <c:tickLblPos val="none"/>
        <c:crossAx val="159818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hansappel09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gcouro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phil_ibameric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casatod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elisabostwic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issbantill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ctayloritr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kenneth2499239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chubel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heindrm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ichaelwayskin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s_conigli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hudgin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enniferlagard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kidlitquee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fyiliterac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onniebir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ommonsensee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peterhreynold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cmanuskel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eachlilbe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burgessdav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rm1m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bsmithlead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d_layfiel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teresagross62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r_alsheim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kcasw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jill_jrossett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ssackstei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ekalbfu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tungalagdondo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librarianarik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jwilliams9"/>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easenewto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lebolduslibrar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angermanomin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jyoti1013"/>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yushchopra24"/>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wonderanany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paones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georgeashfor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goodwom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ripnchoklate2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lissabdavi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innovativee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uvmces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heresaolsen2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rdene915"/>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jonharper70b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asas_jimm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bbray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tishric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taramartinedu"/>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johngpettu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jlessard32"/>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ancrumsar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costello_twee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gmckinney2"/>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mrrondo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m_drez"/>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lakeshore_m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eagleslsh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aobf_ger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deannpoleo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mbfx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insightadvanc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we_are_big_dat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chidambara09"/>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pakay20"/>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tuckertec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mrpjoult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carr_8"/>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burgess_shelle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bethhouf"/>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mrnunesteach"/>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katieann_76"/>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leighmragsdal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m_bostwick"/>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dr_mprinc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blackapple4e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howells_owl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edlog411"/>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jovesticke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kjlcol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jw_photo_cg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matzketeache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msd_caput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timlril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bobbiefrenc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sambrin16"/>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vik5e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mrschrammel"/>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kennethpowell1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whsmadamezeitz"/>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mrcoacheli"/>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bradylobeth"/>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eli_krumov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tamaralette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mrsrackleyccm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suttonmusic_mb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ljsmith041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heymscla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hartoflearning"/>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prodigygam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edmod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melsideb"/>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academcaccident"/>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kimaman_abe"/>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dbc_inc"/>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bar_zi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heculuckdav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drnonnemaker"/>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cokhsa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istaylearning"/>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mwhollowa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sspellmancan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alicekeeler"/>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drmcgettigan"/>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nbpseagle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tanyaavrith"/>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dcpsmos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kerrenttech"/>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courtkneeruns"/>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julnilsmith"/>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tljames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julie_kuh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tammyallenread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jodybritt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abney4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steinbrinklaura"/>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yvesmainvill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sandywahiti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whitmerteachin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casitacreat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learnerlisa1"/>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lportnoy"/>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onedsschat"/>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learnics1"/>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cleardiff"/>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erik_youngman"/>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raczyz"/>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suetonnesen"/>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smgaillard"/>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jaybilly2"/>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momsasprincip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teacher2teach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jessicacabe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saneebell"/>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nbartley6"/>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misterdebuono"/>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iluveducating"/>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prettysqueaky"/>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themusicweaver"/>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tinker_bell0"/>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ronjame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sdgsforchildr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mesachielake"/>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mmiller112"/>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garcoj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tmarchyok"/>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johnluthring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janine_brooks"/>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brynmj99"/>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tiffanyalrefae"/>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teresaflutemath"/>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schisik"/>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kaitlinxtar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tomstoner24"/>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mistercavey"/>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notmanyofyou"/>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rick_bath"/>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mr_j_mayer"/>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mrrileydueck"/>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jeffnelsontli"/>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tsschmidty"/>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techchef4u"/>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mospillman"/>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jeffreykubiak"/>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annickrauch"/>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effectualedu"/>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isabeljmorales"/>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mrsbcarroll"/>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89" totalsRowShown="0" headerRowDxfId="427" dataDxfId="426">
  <autoFilter ref="A2:BL489"/>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2" totalsRowShown="0" headerRowDxfId="297" dataDxfId="296">
  <autoFilter ref="A2:C32"/>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167" dataDxfId="166">
  <autoFilter ref="A66:V76"/>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164" dataDxfId="163">
  <autoFilter ref="A79:V8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17" dataDxfId="116">
  <autoFilter ref="A92:V10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5" totalsRowShown="0" headerRowDxfId="374" dataDxfId="373">
  <autoFilter ref="A2:BT185"/>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35" totalsRowShown="0" headerRowDxfId="82" dataDxfId="81">
  <autoFilter ref="A1:G1035"/>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24" totalsRowShown="0" headerRowDxfId="73" dataDxfId="72">
  <autoFilter ref="A1:L1024"/>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31">
  <autoFilter ref="A2:AO1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4" totalsRowShown="0" headerRowDxfId="328" dataDxfId="327">
  <autoFilter ref="A1:C18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eflectionsonedtech.wordpress.com/2019/03/03/all-of-our-voices-matter/" TargetMode="External" /><Relationship Id="rId2" Type="http://schemas.openxmlformats.org/officeDocument/2006/relationships/hyperlink" Target="https://reflectionsonedtech.wordpress.com/2019/03/03/all-of-our-voices-matter/" TargetMode="External" /><Relationship Id="rId3" Type="http://schemas.openxmlformats.org/officeDocument/2006/relationships/hyperlink" Target="https://reflectionsonedtech.wordpress.com/2019/03/03/all-of-our-voices-matter/" TargetMode="External" /><Relationship Id="rId4" Type="http://schemas.openxmlformats.org/officeDocument/2006/relationships/hyperlink" Target="https://reflectionsonedtech.wordpress.com/2019/03/03/all-of-our-voices-matter/" TargetMode="External" /><Relationship Id="rId5" Type="http://schemas.openxmlformats.org/officeDocument/2006/relationships/hyperlink" Target="https://reflectionsonedtech.wordpress.com/2019/03/03/all-of-our-voices-matter/" TargetMode="External" /><Relationship Id="rId6" Type="http://schemas.openxmlformats.org/officeDocument/2006/relationships/hyperlink" Target="https://barbarabray.net/podcasts/" TargetMode="External" /><Relationship Id="rId7" Type="http://schemas.openxmlformats.org/officeDocument/2006/relationships/hyperlink" Target="https://barbarabray.net/podcasts/" TargetMode="External" /><Relationship Id="rId8" Type="http://schemas.openxmlformats.org/officeDocument/2006/relationships/hyperlink" Target="https://barbarabray.net/podcasts/" TargetMode="External" /><Relationship Id="rId9" Type="http://schemas.openxmlformats.org/officeDocument/2006/relationships/hyperlink" Target="https://barbarabray.net/podcasts/" TargetMode="External" /><Relationship Id="rId10" Type="http://schemas.openxmlformats.org/officeDocument/2006/relationships/hyperlink" Target="https://barbarabray.net/podcasts/" TargetMode="External" /><Relationship Id="rId11" Type="http://schemas.openxmlformats.org/officeDocument/2006/relationships/hyperlink" Target="https://barbarabray.net/podcasts/" TargetMode="External" /><Relationship Id="rId12" Type="http://schemas.openxmlformats.org/officeDocument/2006/relationships/hyperlink" Target="https://jcasatodd.com/attention-distraction-and-digital-learning-day/" TargetMode="External" /><Relationship Id="rId13" Type="http://schemas.openxmlformats.org/officeDocument/2006/relationships/hyperlink" Target="https://jcasatodd.com/attention-distraction-and-digital-learning-day/" TargetMode="External" /><Relationship Id="rId14" Type="http://schemas.openxmlformats.org/officeDocument/2006/relationships/hyperlink" Target="https://jcasatodd.com/attention-distraction-and-digital-learning-day/" TargetMode="External" /><Relationship Id="rId15" Type="http://schemas.openxmlformats.org/officeDocument/2006/relationships/hyperlink" Target="https://jcasatodd.com/attention-distraction-and-digital-learning-day/" TargetMode="External" /><Relationship Id="rId16" Type="http://schemas.openxmlformats.org/officeDocument/2006/relationships/hyperlink" Target="https://jcasatodd.com/attention-distraction-and-digital-learning-day/" TargetMode="External" /><Relationship Id="rId17" Type="http://schemas.openxmlformats.org/officeDocument/2006/relationships/hyperlink" Target="https://jcasatodd.com/attention-distraction-and-digital-learning-day/" TargetMode="External" /><Relationship Id="rId18" Type="http://schemas.openxmlformats.org/officeDocument/2006/relationships/hyperlink" Target="https://jcasatodd.com/attention-distraction-and-digital-learning-day/" TargetMode="External" /><Relationship Id="rId19" Type="http://schemas.openxmlformats.org/officeDocument/2006/relationships/hyperlink" Target="https://jcasatodd.com/attention-distraction-and-digital-learning-day/" TargetMode="External" /><Relationship Id="rId20" Type="http://schemas.openxmlformats.org/officeDocument/2006/relationships/hyperlink" Target="https://jcasatodd.com/attention-distraction-and-digital-learning-day/" TargetMode="External" /><Relationship Id="rId21" Type="http://schemas.openxmlformats.org/officeDocument/2006/relationships/hyperlink" Target="https://www.insightadvance.com/blog/educators-make-new-years-resolutions?utm_campaign=Blog&amp;utm_content=86423211&amp;utm_medium=social&amp;utm_source=twitter&amp;hss_channel=tw-4896617415" TargetMode="External" /><Relationship Id="rId22" Type="http://schemas.openxmlformats.org/officeDocument/2006/relationships/hyperlink" Target="http://tweetedtimes.com/KatieAnn_76" TargetMode="External" /><Relationship Id="rId23" Type="http://schemas.openxmlformats.org/officeDocument/2006/relationships/hyperlink" Target="http://tweetedtimes.com/KatieAnn_76" TargetMode="External" /><Relationship Id="rId24" Type="http://schemas.openxmlformats.org/officeDocument/2006/relationships/hyperlink" Target="http://tweetedtimes.com/KatieAnn_76" TargetMode="External" /><Relationship Id="rId25" Type="http://schemas.openxmlformats.org/officeDocument/2006/relationships/hyperlink" Target="https://twitter.com/BethHouf/status/1104215590905040896" TargetMode="External" /><Relationship Id="rId26" Type="http://schemas.openxmlformats.org/officeDocument/2006/relationships/hyperlink" Target="http://tweetedtimes.com/Dr_MPrince" TargetMode="External" /><Relationship Id="rId27" Type="http://schemas.openxmlformats.org/officeDocument/2006/relationships/hyperlink" Target="http://tweetedtimes.com/Dr_MPrince" TargetMode="External" /><Relationship Id="rId28" Type="http://schemas.openxmlformats.org/officeDocument/2006/relationships/hyperlink" Target="http://tweetedtimes.com/Dr_MPrince" TargetMode="External" /><Relationship Id="rId29" Type="http://schemas.openxmlformats.org/officeDocument/2006/relationships/hyperlink" Target="https://twitter.com/BethHouf/status/1104215590905040896" TargetMode="External" /><Relationship Id="rId30" Type="http://schemas.openxmlformats.org/officeDocument/2006/relationships/hyperlink" Target="https://alicekeeler.com/2015/08/12/class-twitter-account-how-your-students-can-tweet/" TargetMode="External" /><Relationship Id="rId31" Type="http://schemas.openxmlformats.org/officeDocument/2006/relationships/hyperlink" Target="https://alicekeeler.com/2015/08/12/class-twitter-account-how-your-students-can-tweet/" TargetMode="External" /><Relationship Id="rId32" Type="http://schemas.openxmlformats.org/officeDocument/2006/relationships/hyperlink" Target="https://twitter.com/jcasatodd/status/1104407997999022081" TargetMode="External" /><Relationship Id="rId33" Type="http://schemas.openxmlformats.org/officeDocument/2006/relationships/hyperlink" Target="https://twitter.com/jcasatodd/status/1104407997999022081" TargetMode="External" /><Relationship Id="rId34" Type="http://schemas.openxmlformats.org/officeDocument/2006/relationships/hyperlink" Target="https://twitter.com/jcasatodd/status/1104409508095451137" TargetMode="External" /><Relationship Id="rId35" Type="http://schemas.openxmlformats.org/officeDocument/2006/relationships/hyperlink" Target="https://alicekeeler.com/2015/08/12/class-twitter-account-how-your-students-can-tweet/" TargetMode="External" /><Relationship Id="rId36" Type="http://schemas.openxmlformats.org/officeDocument/2006/relationships/hyperlink" Target="https://alicekeeler.com/2015/08/12/class-twitter-account-how-your-students-can-tweet/" TargetMode="External" /><Relationship Id="rId37" Type="http://schemas.openxmlformats.org/officeDocument/2006/relationships/hyperlink" Target="https://twitter.com/jcasatodd/status/1104403972427784192" TargetMode="External" /><Relationship Id="rId38" Type="http://schemas.openxmlformats.org/officeDocument/2006/relationships/hyperlink" Target="https://twitter.com/jcasatodd/status/1104406236395532288" TargetMode="External" /><Relationship Id="rId39" Type="http://schemas.openxmlformats.org/officeDocument/2006/relationships/hyperlink" Target="https://twitter.com/burgess_shelley/status/1104411017948233728" TargetMode="External" /><Relationship Id="rId40" Type="http://schemas.openxmlformats.org/officeDocument/2006/relationships/hyperlink" Target="https://aliciaray.com/2018/08/10/dbc50summer-29-50-social-leadia/" TargetMode="External" /><Relationship Id="rId41" Type="http://schemas.openxmlformats.org/officeDocument/2006/relationships/hyperlink" Target="https://aliciaray.com/2018/08/10/dbc50summer-29-50-social-leadia/" TargetMode="External" /><Relationship Id="rId42" Type="http://schemas.openxmlformats.org/officeDocument/2006/relationships/hyperlink" Target="http://aliciaray.com/2018/08/10/dbc50summer-29-50-social-leadia/" TargetMode="External" /><Relationship Id="rId43" Type="http://schemas.openxmlformats.org/officeDocument/2006/relationships/hyperlink" Target="https://twitter.com/m_drez/status/1101901682596855809" TargetMode="External" /><Relationship Id="rId44" Type="http://schemas.openxmlformats.org/officeDocument/2006/relationships/hyperlink" Target="https://twitter.com/m_drez/status/1101901682596855809" TargetMode="External" /><Relationship Id="rId45" Type="http://schemas.openxmlformats.org/officeDocument/2006/relationships/hyperlink" Target="https://twitter.com/NikkiDRobertson/status/1101858956299984896" TargetMode="External" /><Relationship Id="rId46" Type="http://schemas.openxmlformats.org/officeDocument/2006/relationships/hyperlink" Target="https://twitter.com/NikkiDRobertson/status/1101858956299984896" TargetMode="External" /><Relationship Id="rId47" Type="http://schemas.openxmlformats.org/officeDocument/2006/relationships/hyperlink" Target="https://twitter.com/jcasatodd/status/1103287177906143235" TargetMode="External" /><Relationship Id="rId48" Type="http://schemas.openxmlformats.org/officeDocument/2006/relationships/hyperlink" Target="https://anchor.fm/socialleadia/episodes/Episode-10-Student-Podcasting-e3csg3" TargetMode="External" /><Relationship Id="rId49" Type="http://schemas.openxmlformats.org/officeDocument/2006/relationships/hyperlink" Target="https://twitter.com/jcasatodd/status/1103287177906143235" TargetMode="External" /><Relationship Id="rId50" Type="http://schemas.openxmlformats.org/officeDocument/2006/relationships/hyperlink" Target="https://anchor.fm/socialleadia/episodes/Episode-10-Student-Podcasting-e3csg3" TargetMode="External" /><Relationship Id="rId51" Type="http://schemas.openxmlformats.org/officeDocument/2006/relationships/hyperlink" Target="https://docs.google.com/drawings/d/1YWzFtYXzANLKOHIL9au-gLLPd0Nplx533AR4WvZcHQ8/edit" TargetMode="External" /><Relationship Id="rId52" Type="http://schemas.openxmlformats.org/officeDocument/2006/relationships/hyperlink" Target="https://docs.google.com/drawings/d/1YWzFtYXzANLKOHIL9au-gLLPd0Nplx533AR4WvZcHQ8/edit" TargetMode="External" /><Relationship Id="rId53" Type="http://schemas.openxmlformats.org/officeDocument/2006/relationships/hyperlink" Target="https://twitter.com/BethHouf/status/1104215590905040896" TargetMode="External" /><Relationship Id="rId54" Type="http://schemas.openxmlformats.org/officeDocument/2006/relationships/hyperlink" Target="https://docs.google.com/drawings/d/1YWzFtYXzANLKOHIL9au-gLLPd0Nplx533AR4WvZcHQ8/edit" TargetMode="External" /><Relationship Id="rId55" Type="http://schemas.openxmlformats.org/officeDocument/2006/relationships/hyperlink" Target="https://twitter.com/BethHouf/status/1104215590905040896" TargetMode="External" /><Relationship Id="rId56" Type="http://schemas.openxmlformats.org/officeDocument/2006/relationships/hyperlink" Target="https://twitter.com/burgessdave/status/1104403664502849536" TargetMode="External" /><Relationship Id="rId57" Type="http://schemas.openxmlformats.org/officeDocument/2006/relationships/hyperlink" Target="https://docs.google.com/drawings/d/1YWzFtYXzANLKOHIL9au-gLLPd0Nplx533AR4WvZcHQ8/edit" TargetMode="External" /><Relationship Id="rId58" Type="http://schemas.openxmlformats.org/officeDocument/2006/relationships/hyperlink" Target="https://twitter.com/BethHouf/status/1104215590905040896" TargetMode="External" /><Relationship Id="rId59" Type="http://schemas.openxmlformats.org/officeDocument/2006/relationships/hyperlink" Target="https://www.daveburgessconsulting.com/books/social-leadia/" TargetMode="External" /><Relationship Id="rId60" Type="http://schemas.openxmlformats.org/officeDocument/2006/relationships/hyperlink" Target="https://docs.google.com/drawings/d/1YWzFtYXzANLKOHIL9au-gLLPd0Nplx533AR4WvZcHQ8/edit" TargetMode="External" /><Relationship Id="rId61" Type="http://schemas.openxmlformats.org/officeDocument/2006/relationships/hyperlink" Target="https://docs.google.com/drawings/d/1YWzFtYXzANLKOHIL9au-gLLPd0Nplx533AR4WvZcHQ8/edit" TargetMode="External" /><Relationship Id="rId62" Type="http://schemas.openxmlformats.org/officeDocument/2006/relationships/hyperlink" Target="https://twitter.com/BethHouf/status/1104215590905040896" TargetMode="External" /><Relationship Id="rId63" Type="http://schemas.openxmlformats.org/officeDocument/2006/relationships/hyperlink" Target="https://www.daveburgessconsulting.com/books/social-leadia/" TargetMode="External" /><Relationship Id="rId64" Type="http://schemas.openxmlformats.org/officeDocument/2006/relationships/hyperlink" Target="https://www.daveburgessconsulting.com/books/social-leadia/" TargetMode="External" /><Relationship Id="rId65" Type="http://schemas.openxmlformats.org/officeDocument/2006/relationships/hyperlink" Target="https://docs.google.com/drawings/d/1YWzFtYXzANLKOHIL9au-gLLPd0Nplx533AR4WvZcHQ8/edit" TargetMode="External" /><Relationship Id="rId66" Type="http://schemas.openxmlformats.org/officeDocument/2006/relationships/hyperlink" Target="https://twitter.com/JCasaTodd/lists/kids-who-inspire/members" TargetMode="External" /><Relationship Id="rId67" Type="http://schemas.openxmlformats.org/officeDocument/2006/relationships/hyperlink" Target="https://twitter.com/JCasaTodd/lists/kids-who-inspire/members" TargetMode="External" /><Relationship Id="rId68" Type="http://schemas.openxmlformats.org/officeDocument/2006/relationships/hyperlink" Target="https://twitter.com/SarahHTANZ/status/1100994777334583296" TargetMode="External" /><Relationship Id="rId69" Type="http://schemas.openxmlformats.org/officeDocument/2006/relationships/hyperlink" Target="https://twitter.com/JayBilly2/status/1101868766290305024" TargetMode="External" /><Relationship Id="rId70" Type="http://schemas.openxmlformats.org/officeDocument/2006/relationships/hyperlink" Target="https://twitter.com/sillynemobait1/status/1101869800010133505" TargetMode="External" /><Relationship Id="rId71" Type="http://schemas.openxmlformats.org/officeDocument/2006/relationships/hyperlink" Target="https://twitter.com/BethHouf/status/1104215590905040896" TargetMode="External" /><Relationship Id="rId72" Type="http://schemas.openxmlformats.org/officeDocument/2006/relationships/hyperlink" Target="https://jcasatodd.com/?p=2260" TargetMode="External" /><Relationship Id="rId73" Type="http://schemas.openxmlformats.org/officeDocument/2006/relationships/hyperlink" Target="https://twitter.com/JCasaTodd/status/1099679727600762880" TargetMode="External" /><Relationship Id="rId74" Type="http://schemas.openxmlformats.org/officeDocument/2006/relationships/hyperlink" Target="https://twitter.com/JCasaTodd/lists/social-leadia-learn/members" TargetMode="External" /><Relationship Id="rId75" Type="http://schemas.openxmlformats.org/officeDocument/2006/relationships/hyperlink" Target="https://pbs.twimg.com/media/D0kqn62VYAARZzy.jpg" TargetMode="External" /><Relationship Id="rId76" Type="http://schemas.openxmlformats.org/officeDocument/2006/relationships/hyperlink" Target="https://pbs.twimg.com/media/D0sriLNX0AABL3a.jpg" TargetMode="External" /><Relationship Id="rId77" Type="http://schemas.openxmlformats.org/officeDocument/2006/relationships/hyperlink" Target="https://pbs.twimg.com/media/D0qe_SSWkAAb2UT.png" TargetMode="External" /><Relationship Id="rId78" Type="http://schemas.openxmlformats.org/officeDocument/2006/relationships/hyperlink" Target="https://pbs.twimg.com/media/D0xshC1WkAA8UHV.jpg" TargetMode="External" /><Relationship Id="rId79" Type="http://schemas.openxmlformats.org/officeDocument/2006/relationships/hyperlink" Target="https://pbs.twimg.com/media/D0xshC1WkAA8UHV.jpg" TargetMode="External" /><Relationship Id="rId80" Type="http://schemas.openxmlformats.org/officeDocument/2006/relationships/hyperlink" Target="https://pbs.twimg.com/media/D0xshC1WkAA8UHV.jpg" TargetMode="External" /><Relationship Id="rId81" Type="http://schemas.openxmlformats.org/officeDocument/2006/relationships/hyperlink" Target="https://pbs.twimg.com/media/D1L2OMKXQAErGxA.jpg" TargetMode="External" /><Relationship Id="rId82" Type="http://schemas.openxmlformats.org/officeDocument/2006/relationships/hyperlink" Target="https://pbs.twimg.com/media/D1L2OMKXQAErGxA.jpg" TargetMode="External" /><Relationship Id="rId83" Type="http://schemas.openxmlformats.org/officeDocument/2006/relationships/hyperlink" Target="https://pbs.twimg.com/media/D1L2OMKXQAErGxA.jpg" TargetMode="External" /><Relationship Id="rId84" Type="http://schemas.openxmlformats.org/officeDocument/2006/relationships/hyperlink" Target="https://pbs.twimg.com/media/D1L2OMKXQAErGxA.jpg" TargetMode="External" /><Relationship Id="rId85" Type="http://schemas.openxmlformats.org/officeDocument/2006/relationships/hyperlink" Target="https://pbs.twimg.com/media/D1L2OMKXQAErGxA.jpg" TargetMode="External" /><Relationship Id="rId86" Type="http://schemas.openxmlformats.org/officeDocument/2006/relationships/hyperlink" Target="https://pbs.twimg.com/media/D1L2OMKXQAErGxA.jpg" TargetMode="External" /><Relationship Id="rId87" Type="http://schemas.openxmlformats.org/officeDocument/2006/relationships/hyperlink" Target="https://pbs.twimg.com/media/D1OjYDkU8AALa5e.jpg" TargetMode="External" /><Relationship Id="rId88" Type="http://schemas.openxmlformats.org/officeDocument/2006/relationships/hyperlink" Target="https://pbs.twimg.com/media/D1OjYDkU8AALa5e.jpg" TargetMode="External" /><Relationship Id="rId89" Type="http://schemas.openxmlformats.org/officeDocument/2006/relationships/hyperlink" Target="https://pbs.twimg.com/media/D1OjYDkU8AALa5e.jpg" TargetMode="External" /><Relationship Id="rId90" Type="http://schemas.openxmlformats.org/officeDocument/2006/relationships/hyperlink" Target="https://pbs.twimg.com/media/D1OjYDkU8AALa5e.jpg" TargetMode="External" /><Relationship Id="rId91" Type="http://schemas.openxmlformats.org/officeDocument/2006/relationships/hyperlink" Target="https://pbs.twimg.com/media/D1OjYDkU8AALa5e.jpg" TargetMode="External" /><Relationship Id="rId92" Type="http://schemas.openxmlformats.org/officeDocument/2006/relationships/hyperlink" Target="https://pbs.twimg.com/media/D1OjYDkU8AALa5e.jpg" TargetMode="External" /><Relationship Id="rId93" Type="http://schemas.openxmlformats.org/officeDocument/2006/relationships/hyperlink" Target="https://pbs.twimg.com/media/D1OjYDkU8AALa5e.jpg" TargetMode="External" /><Relationship Id="rId94" Type="http://schemas.openxmlformats.org/officeDocument/2006/relationships/hyperlink" Target="https://pbs.twimg.com/media/D1OjYDkU8AALa5e.jpg" TargetMode="External" /><Relationship Id="rId95" Type="http://schemas.openxmlformats.org/officeDocument/2006/relationships/hyperlink" Target="https://pbs.twimg.com/media/D1OjYDkU8AALa5e.jpg" TargetMode="External" /><Relationship Id="rId96" Type="http://schemas.openxmlformats.org/officeDocument/2006/relationships/hyperlink" Target="https://pbs.twimg.com/media/D1OjYDkU8AALa5e.jpg" TargetMode="External" /><Relationship Id="rId97" Type="http://schemas.openxmlformats.org/officeDocument/2006/relationships/hyperlink" Target="https://pbs.twimg.com/media/D1OjYDkU8AALa5e.jpg" TargetMode="External" /><Relationship Id="rId98" Type="http://schemas.openxmlformats.org/officeDocument/2006/relationships/hyperlink" Target="https://pbs.twimg.com/media/D1OjYDkU8AALa5e.jpg" TargetMode="External" /><Relationship Id="rId99" Type="http://schemas.openxmlformats.org/officeDocument/2006/relationships/hyperlink" Target="https://pbs.twimg.com/media/D1OjYDkU8AALa5e.jpg" TargetMode="External" /><Relationship Id="rId100" Type="http://schemas.openxmlformats.org/officeDocument/2006/relationships/hyperlink" Target="https://pbs.twimg.com/media/D1OjYDkU8AALa5e.jpg" TargetMode="External" /><Relationship Id="rId101" Type="http://schemas.openxmlformats.org/officeDocument/2006/relationships/hyperlink" Target="https://pbs.twimg.com/media/D1Oig8lVsAIez3-.jpg" TargetMode="External" /><Relationship Id="rId102" Type="http://schemas.openxmlformats.org/officeDocument/2006/relationships/hyperlink" Target="https://pbs.twimg.com/media/D1OjYDkU8AALa5e.jpg" TargetMode="External" /><Relationship Id="rId103" Type="http://schemas.openxmlformats.org/officeDocument/2006/relationships/hyperlink" Target="https://pbs.twimg.com/media/D1OjYDkU8AALa5e.jpg" TargetMode="External" /><Relationship Id="rId104" Type="http://schemas.openxmlformats.org/officeDocument/2006/relationships/hyperlink" Target="https://pbs.twimg.com/media/D1OjYDkU8AALa5e.jpg" TargetMode="External" /><Relationship Id="rId105" Type="http://schemas.openxmlformats.org/officeDocument/2006/relationships/hyperlink" Target="https://pbs.twimg.com/media/D1OjYDkU8AALa5e.jpg" TargetMode="External" /><Relationship Id="rId106" Type="http://schemas.openxmlformats.org/officeDocument/2006/relationships/hyperlink" Target="https://pbs.twimg.com/media/D0kqn62VYAARZzy.jpg" TargetMode="External" /><Relationship Id="rId107" Type="http://schemas.openxmlformats.org/officeDocument/2006/relationships/hyperlink" Target="https://pbs.twimg.com/media/D0kqn62VYAARZzy.jpg" TargetMode="External" /><Relationship Id="rId108" Type="http://schemas.openxmlformats.org/officeDocument/2006/relationships/hyperlink" Target="https://pbs.twimg.com/media/D02H_hIU0AAU4no.jpg" TargetMode="External" /><Relationship Id="rId109" Type="http://schemas.openxmlformats.org/officeDocument/2006/relationships/hyperlink" Target="https://pbs.twimg.com/media/D1Om8xAUcAAtW8J.jpg" TargetMode="External" /><Relationship Id="rId110" Type="http://schemas.openxmlformats.org/officeDocument/2006/relationships/hyperlink" Target="https://pbs.twimg.com/tweet_video_thumb/D1OpXeIX4AAi89R.jpg" TargetMode="External" /><Relationship Id="rId111" Type="http://schemas.openxmlformats.org/officeDocument/2006/relationships/hyperlink" Target="https://pbs.twimg.com/media/D1OjYDkU8AALa5e.jpg" TargetMode="External" /><Relationship Id="rId112" Type="http://schemas.openxmlformats.org/officeDocument/2006/relationships/hyperlink" Target="https://pbs.twimg.com/media/D1OjYDkU8AALa5e.jpg" TargetMode="External" /><Relationship Id="rId113" Type="http://schemas.openxmlformats.org/officeDocument/2006/relationships/hyperlink" Target="https://pbs.twimg.com/media/D1OjYDkU8AALa5e.jpg" TargetMode="External" /><Relationship Id="rId114" Type="http://schemas.openxmlformats.org/officeDocument/2006/relationships/hyperlink" Target="https://pbs.twimg.com/media/D1OjYDkU8AALa5e.jpg" TargetMode="External" /><Relationship Id="rId115" Type="http://schemas.openxmlformats.org/officeDocument/2006/relationships/hyperlink" Target="https://pbs.twimg.com/media/D1Op5RmX4AE1wBa.png" TargetMode="External" /><Relationship Id="rId116" Type="http://schemas.openxmlformats.org/officeDocument/2006/relationships/hyperlink" Target="https://pbs.twimg.com/media/D1OjYDkU8AALa5e.jpg" TargetMode="External" /><Relationship Id="rId117" Type="http://schemas.openxmlformats.org/officeDocument/2006/relationships/hyperlink" Target="https://pbs.twimg.com/media/D1OjYDkU8AALa5e.jpg" TargetMode="External" /><Relationship Id="rId118" Type="http://schemas.openxmlformats.org/officeDocument/2006/relationships/hyperlink" Target="https://pbs.twimg.com/media/D1OjYDkU8AALa5e.jpg" TargetMode="External" /><Relationship Id="rId119" Type="http://schemas.openxmlformats.org/officeDocument/2006/relationships/hyperlink" Target="https://pbs.twimg.com/media/D1OjYDkU8AALa5e.jpg" TargetMode="External" /><Relationship Id="rId120" Type="http://schemas.openxmlformats.org/officeDocument/2006/relationships/hyperlink" Target="https://pbs.twimg.com/media/D1OjYDkU8AALa5e.jpg" TargetMode="External" /><Relationship Id="rId121" Type="http://schemas.openxmlformats.org/officeDocument/2006/relationships/hyperlink" Target="https://pbs.twimg.com/media/D1OjYDkU8AALa5e.jpg" TargetMode="External" /><Relationship Id="rId122" Type="http://schemas.openxmlformats.org/officeDocument/2006/relationships/hyperlink" Target="https://pbs.twimg.com/media/D1OjYDkU8AALa5e.jpg" TargetMode="External" /><Relationship Id="rId123" Type="http://schemas.openxmlformats.org/officeDocument/2006/relationships/hyperlink" Target="https://pbs.twimg.com/media/D1OjYDkU8AALa5e.jpg" TargetMode="External" /><Relationship Id="rId124" Type="http://schemas.openxmlformats.org/officeDocument/2006/relationships/hyperlink" Target="https://pbs.twimg.com/media/D0-powyWwAA-pD8.png" TargetMode="External" /><Relationship Id="rId125" Type="http://schemas.openxmlformats.org/officeDocument/2006/relationships/hyperlink" Target="https://pbs.twimg.com/media/D0-powyWwAA-pD8.png" TargetMode="External" /><Relationship Id="rId126" Type="http://schemas.openxmlformats.org/officeDocument/2006/relationships/hyperlink" Target="https://pbs.twimg.com/media/D1OmNP5VAAIRoOw.jpg" TargetMode="External" /><Relationship Id="rId127" Type="http://schemas.openxmlformats.org/officeDocument/2006/relationships/hyperlink" Target="https://pbs.twimg.com/tweet_video_thumb/D1OjQRSU8AUtMNJ.jpg" TargetMode="External" /><Relationship Id="rId128" Type="http://schemas.openxmlformats.org/officeDocument/2006/relationships/hyperlink" Target="https://pbs.twimg.com/media/D1OhMAqWsAEF8KQ.jpg" TargetMode="External" /><Relationship Id="rId129" Type="http://schemas.openxmlformats.org/officeDocument/2006/relationships/hyperlink" Target="https://pbs.twimg.com/media/D1OcskzXcAUvZUY.jpg" TargetMode="External" /><Relationship Id="rId130" Type="http://schemas.openxmlformats.org/officeDocument/2006/relationships/hyperlink" Target="https://pbs.twimg.com/media/D1L2OMKXQAErGxA.jpg" TargetMode="External" /><Relationship Id="rId131" Type="http://schemas.openxmlformats.org/officeDocument/2006/relationships/hyperlink" Target="https://pbs.twimg.com/media/D1L2OMKXQAErGxA.jpg" TargetMode="External" /><Relationship Id="rId132" Type="http://schemas.openxmlformats.org/officeDocument/2006/relationships/hyperlink" Target="https://pbs.twimg.com/media/D1OobT9W0AcEBDM.jpg" TargetMode="External" /><Relationship Id="rId133" Type="http://schemas.openxmlformats.org/officeDocument/2006/relationships/hyperlink" Target="https://pbs.twimg.com/media/D02H_hIU0AAU4no.jpg" TargetMode="External" /><Relationship Id="rId134" Type="http://schemas.openxmlformats.org/officeDocument/2006/relationships/hyperlink" Target="https://pbs.twimg.com/media/D1OhRGyU4AAweCa.jpg" TargetMode="External" /><Relationship Id="rId135" Type="http://schemas.openxmlformats.org/officeDocument/2006/relationships/hyperlink" Target="https://pbs.twimg.com/media/D1OjYDkU8AALa5e.jpg" TargetMode="External" /><Relationship Id="rId136" Type="http://schemas.openxmlformats.org/officeDocument/2006/relationships/hyperlink" Target="https://pbs.twimg.com/media/D1OkFHqUcAE1063.jpg" TargetMode="External" /><Relationship Id="rId137" Type="http://schemas.openxmlformats.org/officeDocument/2006/relationships/hyperlink" Target="https://pbs.twimg.com/media/D1OmNP5VAAIRoOw.jpg" TargetMode="External" /><Relationship Id="rId138" Type="http://schemas.openxmlformats.org/officeDocument/2006/relationships/hyperlink" Target="https://pbs.twimg.com/media/D1OnGvYU0AAxXKp.jpg" TargetMode="External" /><Relationship Id="rId139" Type="http://schemas.openxmlformats.org/officeDocument/2006/relationships/hyperlink" Target="https://pbs.twimg.com/media/D1OoiVOVsAA4daa.jpg" TargetMode="External" /><Relationship Id="rId140" Type="http://schemas.openxmlformats.org/officeDocument/2006/relationships/hyperlink" Target="https://pbs.twimg.com/media/D0qe_SSWkAAb2UT.png" TargetMode="External" /><Relationship Id="rId141" Type="http://schemas.openxmlformats.org/officeDocument/2006/relationships/hyperlink" Target="https://pbs.twimg.com/media/D1Oa8TlWoAQUouT.jpg" TargetMode="External" /><Relationship Id="rId142" Type="http://schemas.openxmlformats.org/officeDocument/2006/relationships/hyperlink" Target="https://pbs.twimg.com/media/D1ObQKIXcAAw_aa.jpg" TargetMode="External" /><Relationship Id="rId143" Type="http://schemas.openxmlformats.org/officeDocument/2006/relationships/hyperlink" Target="https://pbs.twimg.com/media/D1OgXUQWoAEOjdX.jpg" TargetMode="External" /><Relationship Id="rId144" Type="http://schemas.openxmlformats.org/officeDocument/2006/relationships/hyperlink" Target="https://pbs.twimg.com/media/D1ObdpHX4AAxgvx.jpg" TargetMode="External" /><Relationship Id="rId145" Type="http://schemas.openxmlformats.org/officeDocument/2006/relationships/hyperlink" Target="https://pbs.twimg.com/media/D1OerdtXcAESGLD.jpg" TargetMode="External" /><Relationship Id="rId146" Type="http://schemas.openxmlformats.org/officeDocument/2006/relationships/hyperlink" Target="https://pbs.twimg.com/media/D1OcskzXcAUvZUY.jpg" TargetMode="External" /><Relationship Id="rId147" Type="http://schemas.openxmlformats.org/officeDocument/2006/relationships/hyperlink" Target="https://pbs.twimg.com/media/D1Of82RW0AA_HDs.jpg" TargetMode="External" /><Relationship Id="rId148" Type="http://schemas.openxmlformats.org/officeDocument/2006/relationships/hyperlink" Target="https://pbs.twimg.com/media/D1Ob5M5WkAAeMlX.jpg" TargetMode="External" /><Relationship Id="rId149" Type="http://schemas.openxmlformats.org/officeDocument/2006/relationships/hyperlink" Target="https://pbs.twimg.com/media/D0kqn62VYAARZzy.jpg" TargetMode="External" /><Relationship Id="rId150" Type="http://schemas.openxmlformats.org/officeDocument/2006/relationships/hyperlink" Target="http://pbs.twimg.com/profile_images/1100980648129581057/RoJ9RFqC_normal.png" TargetMode="External" /><Relationship Id="rId151" Type="http://schemas.openxmlformats.org/officeDocument/2006/relationships/hyperlink" Target="http://pbs.twimg.com/profile_images/1100980648129581057/RoJ9RFqC_normal.png" TargetMode="External" /><Relationship Id="rId152" Type="http://schemas.openxmlformats.org/officeDocument/2006/relationships/hyperlink" Target="http://pbs.twimg.com/profile_images/1054185565321658368/ExgNOhkT_normal.jpg" TargetMode="External" /><Relationship Id="rId153" Type="http://schemas.openxmlformats.org/officeDocument/2006/relationships/hyperlink" Target="http://pbs.twimg.com/profile_images/1054185565321658368/ExgNOhkT_normal.jpg" TargetMode="External" /><Relationship Id="rId154" Type="http://schemas.openxmlformats.org/officeDocument/2006/relationships/hyperlink" Target="http://pbs.twimg.com/profile_images/1081251102022983680/C4TM4AL0_normal.jpg" TargetMode="External" /><Relationship Id="rId155" Type="http://schemas.openxmlformats.org/officeDocument/2006/relationships/hyperlink" Target="http://pbs.twimg.com/profile_images/1081251102022983680/C4TM4AL0_normal.jpg" TargetMode="External" /><Relationship Id="rId156" Type="http://schemas.openxmlformats.org/officeDocument/2006/relationships/hyperlink" Target="http://pbs.twimg.com/profile_images/1092807740307705858/HTeUTy8-_normal.jpg" TargetMode="External" /><Relationship Id="rId157" Type="http://schemas.openxmlformats.org/officeDocument/2006/relationships/hyperlink" Target="https://pbs.twimg.com/media/D0sriLNX0AABL3a.jpg" TargetMode="External" /><Relationship Id="rId158" Type="http://schemas.openxmlformats.org/officeDocument/2006/relationships/hyperlink" Target="https://pbs.twimg.com/media/D0qe_SSWkAAb2UT.png" TargetMode="External" /><Relationship Id="rId159" Type="http://schemas.openxmlformats.org/officeDocument/2006/relationships/hyperlink" Target="http://pbs.twimg.com/profile_images/750327253679104000/WZiemakZ_normal.jpg" TargetMode="External" /><Relationship Id="rId160" Type="http://schemas.openxmlformats.org/officeDocument/2006/relationships/hyperlink" Target="http://pbs.twimg.com/profile_images/750327253679104000/WZiemakZ_normal.jpg" TargetMode="External" /><Relationship Id="rId161" Type="http://schemas.openxmlformats.org/officeDocument/2006/relationships/hyperlink" Target="http://pbs.twimg.com/profile_images/750327253679104000/WZiemakZ_normal.jpg" TargetMode="External" /><Relationship Id="rId162" Type="http://schemas.openxmlformats.org/officeDocument/2006/relationships/hyperlink" Target="http://pbs.twimg.com/profile_images/980773399290044418/eQq4-wMR_normal.jpg" TargetMode="External" /><Relationship Id="rId163" Type="http://schemas.openxmlformats.org/officeDocument/2006/relationships/hyperlink" Target="http://pbs.twimg.com/profile_images/980773399290044418/eQq4-wMR_normal.jpg" TargetMode="External" /><Relationship Id="rId164" Type="http://schemas.openxmlformats.org/officeDocument/2006/relationships/hyperlink" Target="http://pbs.twimg.com/profile_images/980773399290044418/eQq4-wMR_normal.jpg" TargetMode="External" /><Relationship Id="rId165" Type="http://schemas.openxmlformats.org/officeDocument/2006/relationships/hyperlink" Target="http://pbs.twimg.com/profile_images/1099725209081245696/52fQVpUy_normal.png" TargetMode="External" /><Relationship Id="rId166" Type="http://schemas.openxmlformats.org/officeDocument/2006/relationships/hyperlink" Target="http://pbs.twimg.com/profile_images/1099725209081245696/52fQVpUy_normal.png" TargetMode="External" /><Relationship Id="rId167" Type="http://schemas.openxmlformats.org/officeDocument/2006/relationships/hyperlink" Target="http://pbs.twimg.com/profile_images/1099725209081245696/52fQVpUy_normal.png" TargetMode="External" /><Relationship Id="rId168" Type="http://schemas.openxmlformats.org/officeDocument/2006/relationships/hyperlink" Target="https://pbs.twimg.com/media/D0xshC1WkAA8UHV.jpg" TargetMode="External" /><Relationship Id="rId169" Type="http://schemas.openxmlformats.org/officeDocument/2006/relationships/hyperlink" Target="https://pbs.twimg.com/media/D0xshC1WkAA8UHV.jpg" TargetMode="External" /><Relationship Id="rId170" Type="http://schemas.openxmlformats.org/officeDocument/2006/relationships/hyperlink" Target="http://pbs.twimg.com/profile_images/622397198039412736/DF4GknMg_normal.jpg" TargetMode="External" /><Relationship Id="rId171" Type="http://schemas.openxmlformats.org/officeDocument/2006/relationships/hyperlink" Target="http://pbs.twimg.com/profile_images/622397198039412736/DF4GknMg_normal.jpg" TargetMode="External" /><Relationship Id="rId172" Type="http://schemas.openxmlformats.org/officeDocument/2006/relationships/hyperlink" Target="http://pbs.twimg.com/profile_images/622397198039412736/DF4GknMg_normal.jpg" TargetMode="External" /><Relationship Id="rId173" Type="http://schemas.openxmlformats.org/officeDocument/2006/relationships/hyperlink" Target="http://pbs.twimg.com/profile_images/792708328233336832/eoXooqAX_normal.jpg" TargetMode="External" /><Relationship Id="rId174" Type="http://schemas.openxmlformats.org/officeDocument/2006/relationships/hyperlink" Target="http://pbs.twimg.com/profile_images/597156578039623680/nspeXeUb_normal.jpg" TargetMode="External" /><Relationship Id="rId175" Type="http://schemas.openxmlformats.org/officeDocument/2006/relationships/hyperlink" Target="http://pbs.twimg.com/profile_images/1063990581209247744/chq_bGSN_normal.jpg" TargetMode="External" /><Relationship Id="rId176" Type="http://schemas.openxmlformats.org/officeDocument/2006/relationships/hyperlink" Target="http://pbs.twimg.com/profile_images/186615608/dl_normal.jpg" TargetMode="External" /><Relationship Id="rId177" Type="http://schemas.openxmlformats.org/officeDocument/2006/relationships/hyperlink" Target="http://pbs.twimg.com/profile_images/1102734965123571713/H0rshm2Y_normal.png" TargetMode="External" /><Relationship Id="rId178" Type="http://schemas.openxmlformats.org/officeDocument/2006/relationships/hyperlink" Target="http://pbs.twimg.com/profile_images/1007073185416740866/4H1EcgSx_normal.jpg" TargetMode="External" /><Relationship Id="rId179" Type="http://schemas.openxmlformats.org/officeDocument/2006/relationships/hyperlink" Target="http://pbs.twimg.com/profile_images/1020425821897441281/OQPn_TVj_normal.jpg" TargetMode="External" /><Relationship Id="rId180" Type="http://schemas.openxmlformats.org/officeDocument/2006/relationships/hyperlink" Target="http://pbs.twimg.com/profile_images/894324163699200002/WHZuu5LM_normal.jpg" TargetMode="External" /><Relationship Id="rId181" Type="http://schemas.openxmlformats.org/officeDocument/2006/relationships/hyperlink" Target="http://pbs.twimg.com/profile_images/1010664868448382976/Ne-hpPe4_normal.jpg" TargetMode="External" /><Relationship Id="rId182" Type="http://schemas.openxmlformats.org/officeDocument/2006/relationships/hyperlink" Target="http://pbs.twimg.com/profile_images/830866153639665664/CMO7F2j1_normal.jpg" TargetMode="External" /><Relationship Id="rId183" Type="http://schemas.openxmlformats.org/officeDocument/2006/relationships/hyperlink" Target="http://pbs.twimg.com/profile_images/841853473536663552/KnnHMTv6_normal.jpg" TargetMode="External" /><Relationship Id="rId184" Type="http://schemas.openxmlformats.org/officeDocument/2006/relationships/hyperlink" Target="http://pbs.twimg.com/profile_images/1003633150918967296/lhVnnFIL_normal.jpg" TargetMode="External" /><Relationship Id="rId185" Type="http://schemas.openxmlformats.org/officeDocument/2006/relationships/hyperlink" Target="http://pbs.twimg.com/profile_images/890921299496882176/2PCE2IWj_normal.jpg" TargetMode="External" /><Relationship Id="rId186" Type="http://schemas.openxmlformats.org/officeDocument/2006/relationships/hyperlink" Target="http://pbs.twimg.com/profile_images/1057439063534432256/pFNxlcdg_normal.jpg" TargetMode="External" /><Relationship Id="rId187" Type="http://schemas.openxmlformats.org/officeDocument/2006/relationships/hyperlink" Target="http://pbs.twimg.com/profile_images/852613170212491264/sscoho3e_normal.jpg" TargetMode="External" /><Relationship Id="rId188" Type="http://schemas.openxmlformats.org/officeDocument/2006/relationships/hyperlink" Target="http://pbs.twimg.com/profile_images/876635049734447104/DnbiMPF7_normal.jpg" TargetMode="External" /><Relationship Id="rId189" Type="http://schemas.openxmlformats.org/officeDocument/2006/relationships/hyperlink" Target="http://pbs.twimg.com/profile_images/1033777570964094976/xjUaXUh__normal.jpg" TargetMode="External" /><Relationship Id="rId190" Type="http://schemas.openxmlformats.org/officeDocument/2006/relationships/hyperlink" Target="http://pbs.twimg.com/profile_images/1033777570964094976/xjUaXUh__normal.jpg" TargetMode="External" /><Relationship Id="rId191" Type="http://schemas.openxmlformats.org/officeDocument/2006/relationships/hyperlink" Target="http://pbs.twimg.com/profile_images/1033777570964094976/xjUaXUh__normal.jpg" TargetMode="External" /><Relationship Id="rId192" Type="http://schemas.openxmlformats.org/officeDocument/2006/relationships/hyperlink" Target="http://pbs.twimg.com/profile_images/802530676079730688/gBISa0qS_normal.jpg" TargetMode="External" /><Relationship Id="rId193" Type="http://schemas.openxmlformats.org/officeDocument/2006/relationships/hyperlink" Target="http://pbs.twimg.com/profile_images/378800000484487400/35e7049f8026a9d73e4f115809ca71c9_normal.jpeg" TargetMode="External" /><Relationship Id="rId194" Type="http://schemas.openxmlformats.org/officeDocument/2006/relationships/hyperlink" Target="http://pbs.twimg.com/profile_images/1104390818662617088/Xb_BTgJf_normal.jpg" TargetMode="External" /><Relationship Id="rId195" Type="http://schemas.openxmlformats.org/officeDocument/2006/relationships/hyperlink" Target="http://pbs.twimg.com/profile_images/1074876818065408000/_zHet-mU_normal.jpg" TargetMode="External" /><Relationship Id="rId196" Type="http://schemas.openxmlformats.org/officeDocument/2006/relationships/hyperlink" Target="http://pbs.twimg.com/profile_images/843844418780127232/uqDU6HAS_normal.jpg" TargetMode="External" /><Relationship Id="rId197" Type="http://schemas.openxmlformats.org/officeDocument/2006/relationships/hyperlink" Target="https://pbs.twimg.com/media/D0xshC1WkAA8UHV.jpg" TargetMode="External" /><Relationship Id="rId198" Type="http://schemas.openxmlformats.org/officeDocument/2006/relationships/hyperlink" Target="http://pbs.twimg.com/profile_images/1073670898228457472/t4e3yb99_normal.jpg" TargetMode="External" /><Relationship Id="rId199" Type="http://schemas.openxmlformats.org/officeDocument/2006/relationships/hyperlink" Target="http://pbs.twimg.com/profile_images/827248156031213568/yztdVqJ2_normal.jpg" TargetMode="External" /><Relationship Id="rId200" Type="http://schemas.openxmlformats.org/officeDocument/2006/relationships/hyperlink" Target="http://pbs.twimg.com/profile_images/1073670898228457472/t4e3yb99_normal.jpg" TargetMode="External" /><Relationship Id="rId201" Type="http://schemas.openxmlformats.org/officeDocument/2006/relationships/hyperlink" Target="http://pbs.twimg.com/profile_images/1073670898228457472/t4e3yb99_normal.jpg" TargetMode="External" /><Relationship Id="rId202" Type="http://schemas.openxmlformats.org/officeDocument/2006/relationships/hyperlink" Target="http://pbs.twimg.com/profile_images/827248156031213568/yztdVqJ2_normal.jpg" TargetMode="External" /><Relationship Id="rId203" Type="http://schemas.openxmlformats.org/officeDocument/2006/relationships/hyperlink" Target="http://pbs.twimg.com/profile_images/985143206164787200/FxIj2W7-_normal.jpg" TargetMode="External" /><Relationship Id="rId204" Type="http://schemas.openxmlformats.org/officeDocument/2006/relationships/hyperlink" Target="http://pbs.twimg.com/profile_images/1076660238110076928/5jF2rnzi_normal.jpg" TargetMode="External" /><Relationship Id="rId205" Type="http://schemas.openxmlformats.org/officeDocument/2006/relationships/hyperlink" Target="http://pbs.twimg.com/profile_images/1076660238110076928/5jF2rnzi_normal.jpg" TargetMode="External" /><Relationship Id="rId206" Type="http://schemas.openxmlformats.org/officeDocument/2006/relationships/hyperlink" Target="http://pbs.twimg.com/profile_images/1076660238110076928/5jF2rnzi_normal.jpg" TargetMode="External" /><Relationship Id="rId207" Type="http://schemas.openxmlformats.org/officeDocument/2006/relationships/hyperlink" Target="http://pbs.twimg.com/profile_images/1076660238110076928/5jF2rnzi_normal.jpg" TargetMode="External" /><Relationship Id="rId208" Type="http://schemas.openxmlformats.org/officeDocument/2006/relationships/hyperlink" Target="http://pbs.twimg.com/profile_images/1076660238110076928/5jF2rnzi_normal.jpg" TargetMode="External" /><Relationship Id="rId209" Type="http://schemas.openxmlformats.org/officeDocument/2006/relationships/hyperlink" Target="http://pbs.twimg.com/profile_images/1076660238110076928/5jF2rnzi_normal.jpg" TargetMode="External" /><Relationship Id="rId210" Type="http://schemas.openxmlformats.org/officeDocument/2006/relationships/hyperlink" Target="http://pbs.twimg.com/profile_images/1076660238110076928/5jF2rnzi_normal.jpg" TargetMode="External" /><Relationship Id="rId211" Type="http://schemas.openxmlformats.org/officeDocument/2006/relationships/hyperlink" Target="http://pbs.twimg.com/profile_images/1076660238110076928/5jF2rnzi_normal.jpg" TargetMode="External" /><Relationship Id="rId212" Type="http://schemas.openxmlformats.org/officeDocument/2006/relationships/hyperlink" Target="http://pbs.twimg.com/profile_images/1006646660548657153/n35tAUI5_normal.jpg" TargetMode="External" /><Relationship Id="rId213" Type="http://schemas.openxmlformats.org/officeDocument/2006/relationships/hyperlink" Target="http://pbs.twimg.com/profile_images/608592944447094784/_LMlBocE_normal.jpg" TargetMode="External" /><Relationship Id="rId214" Type="http://schemas.openxmlformats.org/officeDocument/2006/relationships/hyperlink" Target="http://pbs.twimg.com/profile_images/978645872085942272/OFP3yl7b_normal.jpg" TargetMode="External" /><Relationship Id="rId215" Type="http://schemas.openxmlformats.org/officeDocument/2006/relationships/hyperlink" Target="http://pbs.twimg.com/profile_images/978645872085942272/OFP3yl7b_normal.jpg" TargetMode="External" /><Relationship Id="rId216" Type="http://schemas.openxmlformats.org/officeDocument/2006/relationships/hyperlink" Target="http://pbs.twimg.com/profile_images/978645872085942272/OFP3yl7b_normal.jpg" TargetMode="External" /><Relationship Id="rId217" Type="http://schemas.openxmlformats.org/officeDocument/2006/relationships/hyperlink" Target="http://pbs.twimg.com/profile_images/1097538455754719233/sJKIiMjx_normal.jpg" TargetMode="External" /><Relationship Id="rId218" Type="http://schemas.openxmlformats.org/officeDocument/2006/relationships/hyperlink" Target="http://pbs.twimg.com/profile_images/1097538455754719233/sJKIiMjx_normal.jpg" TargetMode="External" /><Relationship Id="rId219" Type="http://schemas.openxmlformats.org/officeDocument/2006/relationships/hyperlink" Target="http://pbs.twimg.com/profile_images/1097538455754719233/sJKIiMjx_normal.jpg" TargetMode="External" /><Relationship Id="rId220" Type="http://schemas.openxmlformats.org/officeDocument/2006/relationships/hyperlink" Target="http://pbs.twimg.com/profile_images/1097538455754719233/sJKIiMjx_normal.jpg" TargetMode="External" /><Relationship Id="rId221" Type="http://schemas.openxmlformats.org/officeDocument/2006/relationships/hyperlink" Target="http://pbs.twimg.com/profile_images/1092662557855236098/yPTkRrKA_normal.jpg" TargetMode="External" /><Relationship Id="rId222" Type="http://schemas.openxmlformats.org/officeDocument/2006/relationships/hyperlink" Target="http://pbs.twimg.com/profile_images/1097538455754719233/sJKIiMjx_normal.jpg" TargetMode="External" /><Relationship Id="rId223" Type="http://schemas.openxmlformats.org/officeDocument/2006/relationships/hyperlink" Target="http://pbs.twimg.com/profile_images/1097538455754719233/sJKIiMjx_normal.jpg" TargetMode="External" /><Relationship Id="rId224" Type="http://schemas.openxmlformats.org/officeDocument/2006/relationships/hyperlink" Target="http://pbs.twimg.com/profile_images/1097538455754719233/sJKIiMjx_normal.jpg" TargetMode="External" /><Relationship Id="rId225" Type="http://schemas.openxmlformats.org/officeDocument/2006/relationships/hyperlink" Target="http://pbs.twimg.com/profile_images/1097538455754719233/sJKIiMjx_normal.jpg" TargetMode="External" /><Relationship Id="rId226" Type="http://schemas.openxmlformats.org/officeDocument/2006/relationships/hyperlink" Target="http://pbs.twimg.com/profile_images/1097538455754719233/sJKIiMjx_normal.jpg" TargetMode="External" /><Relationship Id="rId227" Type="http://schemas.openxmlformats.org/officeDocument/2006/relationships/hyperlink" Target="http://pbs.twimg.com/profile_images/1092662557855236098/yPTkRrKA_normal.jpg" TargetMode="External" /><Relationship Id="rId228" Type="http://schemas.openxmlformats.org/officeDocument/2006/relationships/hyperlink" Target="http://pbs.twimg.com/profile_images/1092662557855236098/yPTkRrKA_normal.jpg" TargetMode="External" /><Relationship Id="rId229" Type="http://schemas.openxmlformats.org/officeDocument/2006/relationships/hyperlink" Target="http://pbs.twimg.com/profile_images/697806714029137921/tpVC55xu_normal.png" TargetMode="External" /><Relationship Id="rId230" Type="http://schemas.openxmlformats.org/officeDocument/2006/relationships/hyperlink" Target="http://pbs.twimg.com/profile_images/905142335402414080/FALoA5sG_normal.jpg" TargetMode="External" /><Relationship Id="rId231" Type="http://schemas.openxmlformats.org/officeDocument/2006/relationships/hyperlink" Target="http://pbs.twimg.com/profile_images/760774125522518016/jhzjWv0i_normal.jpg" TargetMode="External" /><Relationship Id="rId232" Type="http://schemas.openxmlformats.org/officeDocument/2006/relationships/hyperlink" Target="http://pbs.twimg.com/profile_images/1070604617178697733/3RAwtdDt_normal.jpg" TargetMode="External" /><Relationship Id="rId233" Type="http://schemas.openxmlformats.org/officeDocument/2006/relationships/hyperlink" Target="http://pbs.twimg.com/profile_images/962425795418271745/eT_lIDG7_normal.jpg" TargetMode="External" /><Relationship Id="rId234" Type="http://schemas.openxmlformats.org/officeDocument/2006/relationships/hyperlink" Target="http://pbs.twimg.com/profile_images/1086263741170241536/I8PhOVCC_normal.jpg" TargetMode="External" /><Relationship Id="rId235" Type="http://schemas.openxmlformats.org/officeDocument/2006/relationships/hyperlink" Target="http://pbs.twimg.com/profile_images/904917611485335552/aIZ_7RGP_normal.jpg" TargetMode="External" /><Relationship Id="rId236" Type="http://schemas.openxmlformats.org/officeDocument/2006/relationships/hyperlink" Target="http://pbs.twimg.com/profile_images/904917611485335552/aIZ_7RGP_normal.jpg" TargetMode="External" /><Relationship Id="rId237" Type="http://schemas.openxmlformats.org/officeDocument/2006/relationships/hyperlink" Target="http://pbs.twimg.com/profile_images/904917611485335552/aIZ_7RGP_normal.jpg" TargetMode="External" /><Relationship Id="rId238" Type="http://schemas.openxmlformats.org/officeDocument/2006/relationships/hyperlink" Target="http://pbs.twimg.com/profile_images/1019261184535494656/9F79bRty_normal.jpg" TargetMode="External" /><Relationship Id="rId239" Type="http://schemas.openxmlformats.org/officeDocument/2006/relationships/hyperlink" Target="http://pbs.twimg.com/profile_images/1019261184535494656/9F79bRty_normal.jpg" TargetMode="External" /><Relationship Id="rId240" Type="http://schemas.openxmlformats.org/officeDocument/2006/relationships/hyperlink" Target="http://pbs.twimg.com/profile_images/1019261184535494656/9F79bRty_normal.jpg" TargetMode="External" /><Relationship Id="rId241" Type="http://schemas.openxmlformats.org/officeDocument/2006/relationships/hyperlink" Target="http://pbs.twimg.com/profile_images/3448834773/d1afd2c316a8ded23fa23d36889c8e64_normal.jpeg" TargetMode="External" /><Relationship Id="rId242" Type="http://schemas.openxmlformats.org/officeDocument/2006/relationships/hyperlink" Target="http://pbs.twimg.com/profile_images/3448834773/d1afd2c316a8ded23fa23d36889c8e64_normal.jpeg" TargetMode="External" /><Relationship Id="rId243" Type="http://schemas.openxmlformats.org/officeDocument/2006/relationships/hyperlink" Target="http://pbs.twimg.com/profile_images/3448834773/d1afd2c316a8ded23fa23d36889c8e64_normal.jpeg" TargetMode="External" /><Relationship Id="rId244" Type="http://schemas.openxmlformats.org/officeDocument/2006/relationships/hyperlink" Target="https://pbs.twimg.com/media/D1L2OMKXQAErGxA.jpg" TargetMode="External" /><Relationship Id="rId245" Type="http://schemas.openxmlformats.org/officeDocument/2006/relationships/hyperlink" Target="https://pbs.twimg.com/media/D1L2OMKXQAErGxA.jpg" TargetMode="External" /><Relationship Id="rId246" Type="http://schemas.openxmlformats.org/officeDocument/2006/relationships/hyperlink" Target="https://pbs.twimg.com/media/D1L2OMKXQAErGxA.jpg" TargetMode="External" /><Relationship Id="rId247" Type="http://schemas.openxmlformats.org/officeDocument/2006/relationships/hyperlink" Target="http://pbs.twimg.com/profile_images/1097582652482355203/S5zuMYLP_normal.jpg" TargetMode="External" /><Relationship Id="rId248" Type="http://schemas.openxmlformats.org/officeDocument/2006/relationships/hyperlink" Target="http://pbs.twimg.com/profile_images/1047292860901543937/cLdc8pNh_normal.jpg" TargetMode="External" /><Relationship Id="rId249" Type="http://schemas.openxmlformats.org/officeDocument/2006/relationships/hyperlink" Target="http://pbs.twimg.com/profile_images/1047292860901543937/cLdc8pNh_normal.jpg" TargetMode="External" /><Relationship Id="rId250" Type="http://schemas.openxmlformats.org/officeDocument/2006/relationships/hyperlink" Target="https://pbs.twimg.com/media/D1L2OMKXQAErGxA.jpg" TargetMode="External" /><Relationship Id="rId251" Type="http://schemas.openxmlformats.org/officeDocument/2006/relationships/hyperlink" Target="https://pbs.twimg.com/media/D1L2OMKXQAErGxA.jpg" TargetMode="External" /><Relationship Id="rId252" Type="http://schemas.openxmlformats.org/officeDocument/2006/relationships/hyperlink" Target="https://pbs.twimg.com/media/D1L2OMKXQAErGxA.jpg" TargetMode="External" /><Relationship Id="rId253" Type="http://schemas.openxmlformats.org/officeDocument/2006/relationships/hyperlink" Target="http://pbs.twimg.com/profile_images/1102596573761060864/cITtSzTo_normal.png" TargetMode="External" /><Relationship Id="rId254" Type="http://schemas.openxmlformats.org/officeDocument/2006/relationships/hyperlink" Target="https://pbs.twimg.com/media/D1OjYDkU8AALa5e.jpg" TargetMode="External" /><Relationship Id="rId255" Type="http://schemas.openxmlformats.org/officeDocument/2006/relationships/hyperlink" Target="https://pbs.twimg.com/media/D1OjYDkU8AALa5e.jpg" TargetMode="External" /><Relationship Id="rId256" Type="http://schemas.openxmlformats.org/officeDocument/2006/relationships/hyperlink" Target="https://pbs.twimg.com/media/D1OjYDkU8AALa5e.jpg" TargetMode="External" /><Relationship Id="rId257" Type="http://schemas.openxmlformats.org/officeDocument/2006/relationships/hyperlink" Target="https://pbs.twimg.com/media/D1OjYDkU8AALa5e.jpg" TargetMode="External" /><Relationship Id="rId258" Type="http://schemas.openxmlformats.org/officeDocument/2006/relationships/hyperlink" Target="https://pbs.twimg.com/media/D1OjYDkU8AALa5e.jpg" TargetMode="External" /><Relationship Id="rId259" Type="http://schemas.openxmlformats.org/officeDocument/2006/relationships/hyperlink" Target="https://pbs.twimg.com/media/D1OjYDkU8AALa5e.jpg" TargetMode="External" /><Relationship Id="rId260" Type="http://schemas.openxmlformats.org/officeDocument/2006/relationships/hyperlink" Target="https://pbs.twimg.com/media/D1OjYDkU8AALa5e.jpg" TargetMode="External" /><Relationship Id="rId261" Type="http://schemas.openxmlformats.org/officeDocument/2006/relationships/hyperlink" Target="https://pbs.twimg.com/media/D1OjYDkU8AALa5e.jpg" TargetMode="External" /><Relationship Id="rId262" Type="http://schemas.openxmlformats.org/officeDocument/2006/relationships/hyperlink" Target="https://pbs.twimg.com/media/D1OjYDkU8AALa5e.jpg" TargetMode="External" /><Relationship Id="rId263" Type="http://schemas.openxmlformats.org/officeDocument/2006/relationships/hyperlink" Target="https://pbs.twimg.com/media/D1OjYDkU8AALa5e.jpg" TargetMode="External" /><Relationship Id="rId264" Type="http://schemas.openxmlformats.org/officeDocument/2006/relationships/hyperlink" Target="http://pbs.twimg.com/profile_images/969726027814588418/9noxEpns_normal.jpg" TargetMode="External" /><Relationship Id="rId265" Type="http://schemas.openxmlformats.org/officeDocument/2006/relationships/hyperlink" Target="https://pbs.twimg.com/media/D1OjYDkU8AALa5e.jpg" TargetMode="External" /><Relationship Id="rId266" Type="http://schemas.openxmlformats.org/officeDocument/2006/relationships/hyperlink" Target="https://pbs.twimg.com/media/D1OjYDkU8AALa5e.jpg" TargetMode="External" /><Relationship Id="rId267" Type="http://schemas.openxmlformats.org/officeDocument/2006/relationships/hyperlink" Target="http://pbs.twimg.com/profile_images/969726027814588418/9noxEpns_normal.jpg" TargetMode="External" /><Relationship Id="rId268" Type="http://schemas.openxmlformats.org/officeDocument/2006/relationships/hyperlink" Target="http://pbs.twimg.com/profile_images/3091762872/1de89fdaa8a45ce2391c0e4c102b5c7f_normal.png" TargetMode="External" /><Relationship Id="rId269" Type="http://schemas.openxmlformats.org/officeDocument/2006/relationships/hyperlink" Target="http://pbs.twimg.com/profile_images/1070281219718426624/g43pqvil_normal.jpg" TargetMode="External" /><Relationship Id="rId270" Type="http://schemas.openxmlformats.org/officeDocument/2006/relationships/hyperlink" Target="http://pbs.twimg.com/profile_images/883513169108504576/uyO7Pl5i_normal.jpg" TargetMode="External" /><Relationship Id="rId271" Type="http://schemas.openxmlformats.org/officeDocument/2006/relationships/hyperlink" Target="http://pbs.twimg.com/profile_images/633379394782801920/834nh3js_normal.jpg" TargetMode="External" /><Relationship Id="rId272" Type="http://schemas.openxmlformats.org/officeDocument/2006/relationships/hyperlink" Target="http://pbs.twimg.com/profile_images/930951547424407552/ln_zgkZv_normal.jpg" TargetMode="External" /><Relationship Id="rId273" Type="http://schemas.openxmlformats.org/officeDocument/2006/relationships/hyperlink" Target="https://pbs.twimg.com/media/D1OjYDkU8AALa5e.jpg" TargetMode="External" /><Relationship Id="rId274" Type="http://schemas.openxmlformats.org/officeDocument/2006/relationships/hyperlink" Target="https://pbs.twimg.com/media/D1OjYDkU8AALa5e.jpg" TargetMode="External" /><Relationship Id="rId275" Type="http://schemas.openxmlformats.org/officeDocument/2006/relationships/hyperlink" Target="http://pbs.twimg.com/profile_images/691103837227192320/8L7YKgCn_normal.jpg" TargetMode="External" /><Relationship Id="rId276" Type="http://schemas.openxmlformats.org/officeDocument/2006/relationships/hyperlink" Target="http://pbs.twimg.com/profile_images/982365005923389440/8wT4fRIK_normal.jpg" TargetMode="External" /><Relationship Id="rId277" Type="http://schemas.openxmlformats.org/officeDocument/2006/relationships/hyperlink" Target="https://pbs.twimg.com/media/D1Oig8lVsAIez3-.jpg" TargetMode="External" /><Relationship Id="rId278" Type="http://schemas.openxmlformats.org/officeDocument/2006/relationships/hyperlink" Target="http://pbs.twimg.com/profile_images/1097605020474732544/_yro6n-b_normal.png" TargetMode="External" /><Relationship Id="rId279" Type="http://schemas.openxmlformats.org/officeDocument/2006/relationships/hyperlink" Target="http://pbs.twimg.com/profile_images/1097605020474732544/_yro6n-b_normal.png" TargetMode="External" /><Relationship Id="rId280" Type="http://schemas.openxmlformats.org/officeDocument/2006/relationships/hyperlink" Target="http://pbs.twimg.com/profile_images/488844465436520448/m63TrJpq_normal.jpeg" TargetMode="External" /><Relationship Id="rId281" Type="http://schemas.openxmlformats.org/officeDocument/2006/relationships/hyperlink" Target="http://pbs.twimg.com/profile_images/488844465436520448/m63TrJpq_normal.jpeg" TargetMode="External" /><Relationship Id="rId282" Type="http://schemas.openxmlformats.org/officeDocument/2006/relationships/hyperlink" Target="http://pbs.twimg.com/profile_images/3393305648/9fe1e4c6dcb7e14d25d214146a0cf163_normal.jpeg" TargetMode="External" /><Relationship Id="rId283" Type="http://schemas.openxmlformats.org/officeDocument/2006/relationships/hyperlink" Target="http://pbs.twimg.com/profile_images/3393305648/9fe1e4c6dcb7e14d25d214146a0cf163_normal.jpeg" TargetMode="External" /><Relationship Id="rId284" Type="http://schemas.openxmlformats.org/officeDocument/2006/relationships/hyperlink" Target="http://pbs.twimg.com/profile_images/961455613816524800/SFPFHOut_normal.jpg" TargetMode="External" /><Relationship Id="rId285" Type="http://schemas.openxmlformats.org/officeDocument/2006/relationships/hyperlink" Target="http://pbs.twimg.com/profile_images/961455613816524800/SFPFHOut_normal.jpg" TargetMode="External" /><Relationship Id="rId286" Type="http://schemas.openxmlformats.org/officeDocument/2006/relationships/hyperlink" Target="http://pbs.twimg.com/profile_images/961455613816524800/SFPFHOut_normal.jpg" TargetMode="External" /><Relationship Id="rId287" Type="http://schemas.openxmlformats.org/officeDocument/2006/relationships/hyperlink" Target="http://pbs.twimg.com/profile_images/1104119928574103553/5Zxmjtcj_normal.jpg" TargetMode="External" /><Relationship Id="rId288" Type="http://schemas.openxmlformats.org/officeDocument/2006/relationships/hyperlink" Target="http://pbs.twimg.com/profile_images/924296739137380354/HOfbkmzw_normal.jpg" TargetMode="External" /><Relationship Id="rId289" Type="http://schemas.openxmlformats.org/officeDocument/2006/relationships/hyperlink" Target="http://pbs.twimg.com/profile_images/924296739137380354/HOfbkmzw_normal.jpg" TargetMode="External" /><Relationship Id="rId290" Type="http://schemas.openxmlformats.org/officeDocument/2006/relationships/hyperlink" Target="http://pbs.twimg.com/profile_images/1102602323526848512/uYQFcqIl_normal.jpg" TargetMode="External" /><Relationship Id="rId291" Type="http://schemas.openxmlformats.org/officeDocument/2006/relationships/hyperlink" Target="https://pbs.twimg.com/media/D1OjYDkU8AALa5e.jpg" TargetMode="External" /><Relationship Id="rId292" Type="http://schemas.openxmlformats.org/officeDocument/2006/relationships/hyperlink" Target="https://pbs.twimg.com/media/D1OjYDkU8AALa5e.jpg" TargetMode="External" /><Relationship Id="rId293" Type="http://schemas.openxmlformats.org/officeDocument/2006/relationships/hyperlink" Target="http://pbs.twimg.com/profile_images/703801397754466304/fPdv7eoZ_normal.jpg" TargetMode="External" /><Relationship Id="rId294" Type="http://schemas.openxmlformats.org/officeDocument/2006/relationships/hyperlink" Target="http://pbs.twimg.com/profile_images/703801397754466304/fPdv7eoZ_normal.jpg" TargetMode="External" /><Relationship Id="rId295" Type="http://schemas.openxmlformats.org/officeDocument/2006/relationships/hyperlink" Target="http://pbs.twimg.com/profile_images/703801397754466304/fPdv7eoZ_normal.jpg" TargetMode="External" /><Relationship Id="rId296" Type="http://schemas.openxmlformats.org/officeDocument/2006/relationships/hyperlink" Target="http://pbs.twimg.com/profile_images/703801397754466304/fPdv7eoZ_normal.jpg" TargetMode="External" /><Relationship Id="rId297" Type="http://schemas.openxmlformats.org/officeDocument/2006/relationships/hyperlink" Target="http://pbs.twimg.com/profile_images/703801397754466304/fPdv7eoZ_normal.jpg" TargetMode="External" /><Relationship Id="rId298" Type="http://schemas.openxmlformats.org/officeDocument/2006/relationships/hyperlink" Target="https://pbs.twimg.com/media/D1OjYDkU8AALa5e.jpg" TargetMode="External" /><Relationship Id="rId299" Type="http://schemas.openxmlformats.org/officeDocument/2006/relationships/hyperlink" Target="https://pbs.twimg.com/media/D1OjYDkU8AALa5e.jpg" TargetMode="External" /><Relationship Id="rId300" Type="http://schemas.openxmlformats.org/officeDocument/2006/relationships/hyperlink" Target="http://pbs.twimg.com/profile_images/799217130659053568/TDVCHZAz_normal.jpg" TargetMode="External" /><Relationship Id="rId301" Type="http://schemas.openxmlformats.org/officeDocument/2006/relationships/hyperlink" Target="http://pbs.twimg.com/profile_images/799217130659053568/TDVCHZAz_normal.jpg" TargetMode="External" /><Relationship Id="rId302" Type="http://schemas.openxmlformats.org/officeDocument/2006/relationships/hyperlink" Target="http://pbs.twimg.com/profile_images/799217130659053568/TDVCHZAz_normal.jpg" TargetMode="External" /><Relationship Id="rId303" Type="http://schemas.openxmlformats.org/officeDocument/2006/relationships/hyperlink" Target="http://pbs.twimg.com/profile_images/799217130659053568/TDVCHZAz_normal.jpg" TargetMode="External" /><Relationship Id="rId304" Type="http://schemas.openxmlformats.org/officeDocument/2006/relationships/hyperlink" Target="http://pbs.twimg.com/profile_images/799217130659053568/TDVCHZAz_normal.jpg" TargetMode="External" /><Relationship Id="rId305" Type="http://schemas.openxmlformats.org/officeDocument/2006/relationships/hyperlink" Target="http://pbs.twimg.com/profile_images/799217130659053568/TDVCHZAz_normal.jpg" TargetMode="External" /><Relationship Id="rId306" Type="http://schemas.openxmlformats.org/officeDocument/2006/relationships/hyperlink" Target="https://pbs.twimg.com/media/D0kqn62VYAARZzy.jpg" TargetMode="External" /><Relationship Id="rId307" Type="http://schemas.openxmlformats.org/officeDocument/2006/relationships/hyperlink" Target="https://pbs.twimg.com/media/D0kqn62VYAARZzy.jpg" TargetMode="External" /><Relationship Id="rId308" Type="http://schemas.openxmlformats.org/officeDocument/2006/relationships/hyperlink" Target="http://pbs.twimg.com/profile_images/963667136106426368/atixwqb4_normal.jpg" TargetMode="External" /><Relationship Id="rId309" Type="http://schemas.openxmlformats.org/officeDocument/2006/relationships/hyperlink" Target="http://pbs.twimg.com/profile_images/963667136106426368/atixwqb4_normal.jpg" TargetMode="External" /><Relationship Id="rId310" Type="http://schemas.openxmlformats.org/officeDocument/2006/relationships/hyperlink" Target="http://pbs.twimg.com/profile_images/963667136106426368/atixwqb4_normal.jpg" TargetMode="External" /><Relationship Id="rId311" Type="http://schemas.openxmlformats.org/officeDocument/2006/relationships/hyperlink" Target="http://pbs.twimg.com/profile_images/963667136106426368/atixwqb4_normal.jpg" TargetMode="External" /><Relationship Id="rId312" Type="http://schemas.openxmlformats.org/officeDocument/2006/relationships/hyperlink" Target="http://pbs.twimg.com/profile_images/963667136106426368/atixwqb4_normal.jpg" TargetMode="External" /><Relationship Id="rId313" Type="http://schemas.openxmlformats.org/officeDocument/2006/relationships/hyperlink" Target="http://pbs.twimg.com/profile_images/963667136106426368/atixwqb4_normal.jpg" TargetMode="External" /><Relationship Id="rId314" Type="http://schemas.openxmlformats.org/officeDocument/2006/relationships/hyperlink" Target="http://pbs.twimg.com/profile_images/963667136106426368/atixwqb4_normal.jpg" TargetMode="External" /><Relationship Id="rId315" Type="http://schemas.openxmlformats.org/officeDocument/2006/relationships/hyperlink" Target="http://pbs.twimg.com/profile_images/963667136106426368/atixwqb4_normal.jpg" TargetMode="External" /><Relationship Id="rId316" Type="http://schemas.openxmlformats.org/officeDocument/2006/relationships/hyperlink" Target="http://pbs.twimg.com/profile_images/963667136106426368/atixwqb4_normal.jpg" TargetMode="External" /><Relationship Id="rId317" Type="http://schemas.openxmlformats.org/officeDocument/2006/relationships/hyperlink" Target="http://pbs.twimg.com/profile_images/963667136106426368/atixwqb4_normal.jpg" TargetMode="External" /><Relationship Id="rId318" Type="http://schemas.openxmlformats.org/officeDocument/2006/relationships/hyperlink" Target="http://pbs.twimg.com/profile_images/963667136106426368/atixwqb4_normal.jpg" TargetMode="External" /><Relationship Id="rId319" Type="http://schemas.openxmlformats.org/officeDocument/2006/relationships/hyperlink" Target="http://pbs.twimg.com/profile_images/1103678355319058432/9lQzKwUu_normal.png" TargetMode="External" /><Relationship Id="rId320" Type="http://schemas.openxmlformats.org/officeDocument/2006/relationships/hyperlink" Target="http://pbs.twimg.com/profile_images/1103678355319058432/9lQzKwUu_normal.png" TargetMode="External" /><Relationship Id="rId321" Type="http://schemas.openxmlformats.org/officeDocument/2006/relationships/hyperlink" Target="http://pbs.twimg.com/profile_images/1103678355319058432/9lQzKwUu_normal.png" TargetMode="External" /><Relationship Id="rId322" Type="http://schemas.openxmlformats.org/officeDocument/2006/relationships/hyperlink" Target="http://pbs.twimg.com/profile_images/1103678355319058432/9lQzKwUu_normal.png" TargetMode="External" /><Relationship Id="rId323" Type="http://schemas.openxmlformats.org/officeDocument/2006/relationships/hyperlink" Target="http://pbs.twimg.com/profile_images/803645670326272000/WmQWNc-h_normal.jpg" TargetMode="External" /><Relationship Id="rId324" Type="http://schemas.openxmlformats.org/officeDocument/2006/relationships/hyperlink" Target="http://pbs.twimg.com/profile_images/1094710327806029824/X1FQF5Ci_normal.jpg" TargetMode="External" /><Relationship Id="rId325" Type="http://schemas.openxmlformats.org/officeDocument/2006/relationships/hyperlink" Target="http://pbs.twimg.com/profile_images/1094710327806029824/X1FQF5Ci_normal.jpg" TargetMode="External" /><Relationship Id="rId326" Type="http://schemas.openxmlformats.org/officeDocument/2006/relationships/hyperlink" Target="http://pbs.twimg.com/profile_images/1094710327806029824/X1FQF5Ci_normal.jpg" TargetMode="External" /><Relationship Id="rId327" Type="http://schemas.openxmlformats.org/officeDocument/2006/relationships/hyperlink" Target="http://pbs.twimg.com/profile_images/1094710327806029824/X1FQF5Ci_normal.jpg" TargetMode="External" /><Relationship Id="rId328" Type="http://schemas.openxmlformats.org/officeDocument/2006/relationships/hyperlink" Target="http://pbs.twimg.com/profile_images/1041145552854044672/cv8AQagT_normal.jpg" TargetMode="External" /><Relationship Id="rId329" Type="http://schemas.openxmlformats.org/officeDocument/2006/relationships/hyperlink" Target="http://pbs.twimg.com/profile_images/1063491822385676288/wBzxHz94_normal.jpg" TargetMode="External" /><Relationship Id="rId330" Type="http://schemas.openxmlformats.org/officeDocument/2006/relationships/hyperlink" Target="http://pbs.twimg.com/profile_images/1063491822385676288/wBzxHz94_normal.jpg" TargetMode="External" /><Relationship Id="rId331" Type="http://schemas.openxmlformats.org/officeDocument/2006/relationships/hyperlink" Target="http://pbs.twimg.com/profile_images/994321595538653185/FrSKa6ZO_normal.jpg" TargetMode="External" /><Relationship Id="rId332" Type="http://schemas.openxmlformats.org/officeDocument/2006/relationships/hyperlink" Target="http://pbs.twimg.com/profile_images/950514657063784450/Xhi4E4f3_normal.jpg" TargetMode="External" /><Relationship Id="rId333" Type="http://schemas.openxmlformats.org/officeDocument/2006/relationships/hyperlink" Target="http://pbs.twimg.com/profile_images/994321595538653185/FrSKa6ZO_normal.jpg" TargetMode="External" /><Relationship Id="rId334" Type="http://schemas.openxmlformats.org/officeDocument/2006/relationships/hyperlink" Target="http://pbs.twimg.com/profile_images/950514657063784450/Xhi4E4f3_normal.jpg" TargetMode="External" /><Relationship Id="rId335" Type="http://schemas.openxmlformats.org/officeDocument/2006/relationships/hyperlink" Target="http://pbs.twimg.com/profile_images/1101464469367078912/Yiwnxue8_normal.jpg" TargetMode="External" /><Relationship Id="rId336" Type="http://schemas.openxmlformats.org/officeDocument/2006/relationships/hyperlink" Target="http://pbs.twimg.com/profile_images/1101464469367078912/Yiwnxue8_normal.jpg" TargetMode="External" /><Relationship Id="rId337" Type="http://schemas.openxmlformats.org/officeDocument/2006/relationships/hyperlink" Target="http://pbs.twimg.com/profile_images/1101464469367078912/Yiwnxue8_normal.jpg" TargetMode="External" /><Relationship Id="rId338" Type="http://schemas.openxmlformats.org/officeDocument/2006/relationships/hyperlink" Target="http://pbs.twimg.com/profile_images/1101464469367078912/Yiwnxue8_normal.jpg" TargetMode="External" /><Relationship Id="rId339" Type="http://schemas.openxmlformats.org/officeDocument/2006/relationships/hyperlink" Target="http://pbs.twimg.com/profile_images/1065696415492579328/RDHmTQDX_normal.jpg" TargetMode="External" /><Relationship Id="rId340" Type="http://schemas.openxmlformats.org/officeDocument/2006/relationships/hyperlink" Target="http://pbs.twimg.com/profile_images/510975161487474688/TGNobqui_normal.jpeg" TargetMode="External" /><Relationship Id="rId341" Type="http://schemas.openxmlformats.org/officeDocument/2006/relationships/hyperlink" Target="http://pbs.twimg.com/profile_images/993993335957159936/ItgAwfp9_normal.jpg" TargetMode="External" /><Relationship Id="rId342" Type="http://schemas.openxmlformats.org/officeDocument/2006/relationships/hyperlink" Target="http://pbs.twimg.com/profile_images/993993335957159936/ItgAwfp9_normal.jpg" TargetMode="External" /><Relationship Id="rId343" Type="http://schemas.openxmlformats.org/officeDocument/2006/relationships/hyperlink" Target="http://pbs.twimg.com/profile_images/881583976711847938/omdlQXGv_normal.jpg" TargetMode="External" /><Relationship Id="rId344" Type="http://schemas.openxmlformats.org/officeDocument/2006/relationships/hyperlink" Target="https://pbs.twimg.com/media/D02H_hIU0AAU4no.jpg" TargetMode="External" /><Relationship Id="rId345" Type="http://schemas.openxmlformats.org/officeDocument/2006/relationships/hyperlink" Target="http://pbs.twimg.com/profile_images/992173529805279233/QwbOE9ZW_normal.jpg" TargetMode="External" /><Relationship Id="rId346" Type="http://schemas.openxmlformats.org/officeDocument/2006/relationships/hyperlink" Target="http://pbs.twimg.com/profile_images/1094107686344347654/ytrMQ1St_normal.jpg" TargetMode="External" /><Relationship Id="rId347" Type="http://schemas.openxmlformats.org/officeDocument/2006/relationships/hyperlink" Target="http://pbs.twimg.com/profile_images/1094107686344347654/ytrMQ1St_normal.jpg" TargetMode="External" /><Relationship Id="rId348" Type="http://schemas.openxmlformats.org/officeDocument/2006/relationships/hyperlink" Target="https://pbs.twimg.com/media/D1Om8xAUcAAtW8J.jpg" TargetMode="External" /><Relationship Id="rId349" Type="http://schemas.openxmlformats.org/officeDocument/2006/relationships/hyperlink" Target="http://pbs.twimg.com/profile_images/1094107686344347654/ytrMQ1St_normal.jpg" TargetMode="External" /><Relationship Id="rId350" Type="http://schemas.openxmlformats.org/officeDocument/2006/relationships/hyperlink" Target="http://pbs.twimg.com/profile_images/378800000565099878/5e4f9c6cbb9c4dbb7d339fca49f8db45_normal.jpeg" TargetMode="External" /><Relationship Id="rId351" Type="http://schemas.openxmlformats.org/officeDocument/2006/relationships/hyperlink" Target="http://pbs.twimg.com/profile_images/1230906377/Julie_Kuhn2_normal.JPG" TargetMode="External" /><Relationship Id="rId352" Type="http://schemas.openxmlformats.org/officeDocument/2006/relationships/hyperlink" Target="http://pbs.twimg.com/profile_images/1022062078826295296/NDgYCEHm_normal.jpg" TargetMode="External" /><Relationship Id="rId353" Type="http://schemas.openxmlformats.org/officeDocument/2006/relationships/hyperlink" Target="http://pbs.twimg.com/profile_images/1087864763714027521/JEtrwFah_normal.jpg" TargetMode="External" /><Relationship Id="rId354" Type="http://schemas.openxmlformats.org/officeDocument/2006/relationships/hyperlink" Target="http://pbs.twimg.com/profile_images/813998936880910336/ctkECKUn_normal.jpg" TargetMode="External" /><Relationship Id="rId355" Type="http://schemas.openxmlformats.org/officeDocument/2006/relationships/hyperlink" Target="http://pbs.twimg.com/profile_images/925575660696940549/_8jPVHSQ_normal.jpg" TargetMode="External" /><Relationship Id="rId356" Type="http://schemas.openxmlformats.org/officeDocument/2006/relationships/hyperlink" Target="http://pbs.twimg.com/profile_images/925575660696940549/_8jPVHSQ_normal.jpg" TargetMode="External" /><Relationship Id="rId357" Type="http://schemas.openxmlformats.org/officeDocument/2006/relationships/hyperlink" Target="https://pbs.twimg.com/tweet_video_thumb/D1OpXeIX4AAi89R.jpg" TargetMode="External" /><Relationship Id="rId358" Type="http://schemas.openxmlformats.org/officeDocument/2006/relationships/hyperlink" Target="http://pbs.twimg.com/profile_images/925575660696940549/_8jPVHSQ_normal.jpg" TargetMode="External" /><Relationship Id="rId359" Type="http://schemas.openxmlformats.org/officeDocument/2006/relationships/hyperlink" Target="http://pbs.twimg.com/profile_images/925575660696940549/_8jPVHSQ_normal.jpg" TargetMode="External" /><Relationship Id="rId360" Type="http://schemas.openxmlformats.org/officeDocument/2006/relationships/hyperlink" Target="https://pbs.twimg.com/media/D1OjYDkU8AALa5e.jpg" TargetMode="External" /><Relationship Id="rId361" Type="http://schemas.openxmlformats.org/officeDocument/2006/relationships/hyperlink" Target="https://pbs.twimg.com/media/D1OjYDkU8AALa5e.jpg" TargetMode="External" /><Relationship Id="rId362" Type="http://schemas.openxmlformats.org/officeDocument/2006/relationships/hyperlink" Target="http://pbs.twimg.com/profile_images/1094732014002020353/YcRBFG1Z_normal.jpg" TargetMode="External" /><Relationship Id="rId363" Type="http://schemas.openxmlformats.org/officeDocument/2006/relationships/hyperlink" Target="http://pbs.twimg.com/profile_images/1007100378746314755/PVjVpSiP_normal.jpg" TargetMode="External" /><Relationship Id="rId364" Type="http://schemas.openxmlformats.org/officeDocument/2006/relationships/hyperlink" Target="http://pbs.twimg.com/profile_images/1007100378746314755/PVjVpSiP_normal.jpg" TargetMode="External" /><Relationship Id="rId365" Type="http://schemas.openxmlformats.org/officeDocument/2006/relationships/hyperlink" Target="http://pbs.twimg.com/profile_images/838937525112594432/EjV8qCh__normal.jpg" TargetMode="External" /><Relationship Id="rId366" Type="http://schemas.openxmlformats.org/officeDocument/2006/relationships/hyperlink" Target="http://pbs.twimg.com/profile_images/659583800519757824/KM5c4-Ke_normal.jpg" TargetMode="External" /><Relationship Id="rId367" Type="http://schemas.openxmlformats.org/officeDocument/2006/relationships/hyperlink" Target="http://pbs.twimg.com/profile_images/817931611828350976/gO_0yngy_normal.jpg" TargetMode="External" /><Relationship Id="rId368" Type="http://schemas.openxmlformats.org/officeDocument/2006/relationships/hyperlink" Target="http://pbs.twimg.com/profile_images/817931611828350976/gO_0yngy_normal.jpg" TargetMode="External" /><Relationship Id="rId369" Type="http://schemas.openxmlformats.org/officeDocument/2006/relationships/hyperlink" Target="http://pbs.twimg.com/profile_images/817931611828350976/gO_0yngy_normal.jpg" TargetMode="External" /><Relationship Id="rId370" Type="http://schemas.openxmlformats.org/officeDocument/2006/relationships/hyperlink" Target="https://pbs.twimg.com/media/D1OjYDkU8AALa5e.jpg" TargetMode="External" /><Relationship Id="rId371" Type="http://schemas.openxmlformats.org/officeDocument/2006/relationships/hyperlink" Target="https://pbs.twimg.com/media/D1OjYDkU8AALa5e.jpg" TargetMode="External" /><Relationship Id="rId372" Type="http://schemas.openxmlformats.org/officeDocument/2006/relationships/hyperlink" Target="http://pbs.twimg.com/profile_images/817931611828350976/gO_0yngy_normal.jpg" TargetMode="External" /><Relationship Id="rId373" Type="http://schemas.openxmlformats.org/officeDocument/2006/relationships/hyperlink" Target="http://pbs.twimg.com/profile_images/817931611828350976/gO_0yngy_normal.jpg" TargetMode="External" /><Relationship Id="rId374" Type="http://schemas.openxmlformats.org/officeDocument/2006/relationships/hyperlink" Target="http://pbs.twimg.com/profile_images/952580821482921985/aO93tUKB_normal.jpg" TargetMode="External" /><Relationship Id="rId375" Type="http://schemas.openxmlformats.org/officeDocument/2006/relationships/hyperlink" Target="http://pbs.twimg.com/profile_images/952580821482921985/aO93tUKB_normal.jpg" TargetMode="External" /><Relationship Id="rId376" Type="http://schemas.openxmlformats.org/officeDocument/2006/relationships/hyperlink" Target="http://pbs.twimg.com/profile_images/952580821482921985/aO93tUKB_normal.jpg" TargetMode="External" /><Relationship Id="rId377" Type="http://schemas.openxmlformats.org/officeDocument/2006/relationships/hyperlink" Target="https://pbs.twimg.com/media/D1Op5RmX4AE1wBa.png" TargetMode="External" /><Relationship Id="rId378" Type="http://schemas.openxmlformats.org/officeDocument/2006/relationships/hyperlink" Target="http://pbs.twimg.com/profile_images/928259823161917443/Q7KDDkhI_normal.jpg" TargetMode="External" /><Relationship Id="rId379" Type="http://schemas.openxmlformats.org/officeDocument/2006/relationships/hyperlink" Target="https://pbs.twimg.com/media/D1OjYDkU8AALa5e.jpg" TargetMode="External" /><Relationship Id="rId380" Type="http://schemas.openxmlformats.org/officeDocument/2006/relationships/hyperlink" Target="https://pbs.twimg.com/media/D1OjYDkU8AALa5e.jpg" TargetMode="External" /><Relationship Id="rId381" Type="http://schemas.openxmlformats.org/officeDocument/2006/relationships/hyperlink" Target="http://pbs.twimg.com/profile_images/711639428679266304/fvRW4QPF_normal.jpg" TargetMode="External" /><Relationship Id="rId382" Type="http://schemas.openxmlformats.org/officeDocument/2006/relationships/hyperlink" Target="http://pbs.twimg.com/profile_images/711639428679266304/fvRW4QPF_normal.jpg" TargetMode="External" /><Relationship Id="rId383" Type="http://schemas.openxmlformats.org/officeDocument/2006/relationships/hyperlink" Target="http://pbs.twimg.com/profile_images/1056753237066465281/LRUBpZVN_normal.jpg" TargetMode="External" /><Relationship Id="rId384" Type="http://schemas.openxmlformats.org/officeDocument/2006/relationships/hyperlink" Target="http://pbs.twimg.com/profile_images/1056753237066465281/LRUBpZVN_normal.jpg" TargetMode="External" /><Relationship Id="rId385" Type="http://schemas.openxmlformats.org/officeDocument/2006/relationships/hyperlink" Target="http://pbs.twimg.com/profile_images/1056753237066465281/LRUBpZVN_normal.jpg" TargetMode="External" /><Relationship Id="rId386" Type="http://schemas.openxmlformats.org/officeDocument/2006/relationships/hyperlink" Target="http://pbs.twimg.com/profile_images/1002747763983912960/fZneljsK_normal.jpg" TargetMode="External" /><Relationship Id="rId387" Type="http://schemas.openxmlformats.org/officeDocument/2006/relationships/hyperlink" Target="http://pbs.twimg.com/profile_images/773235877405421568/mFjgHO9T_normal.jpg" TargetMode="External" /><Relationship Id="rId388" Type="http://schemas.openxmlformats.org/officeDocument/2006/relationships/hyperlink" Target="http://pbs.twimg.com/profile_images/773235877405421568/mFjgHO9T_normal.jpg" TargetMode="External" /><Relationship Id="rId389" Type="http://schemas.openxmlformats.org/officeDocument/2006/relationships/hyperlink" Target="http://pbs.twimg.com/profile_images/773235877405421568/mFjgHO9T_normal.jpg" TargetMode="External" /><Relationship Id="rId390" Type="http://schemas.openxmlformats.org/officeDocument/2006/relationships/hyperlink" Target="http://pbs.twimg.com/profile_images/1002747763983912960/fZneljsK_normal.jpg" TargetMode="External" /><Relationship Id="rId391" Type="http://schemas.openxmlformats.org/officeDocument/2006/relationships/hyperlink" Target="http://pbs.twimg.com/profile_images/995051474152501249/1bsN_U4N_normal.jpg" TargetMode="External" /><Relationship Id="rId392" Type="http://schemas.openxmlformats.org/officeDocument/2006/relationships/hyperlink" Target="http://pbs.twimg.com/profile_images/995051474152501249/1bsN_U4N_normal.jpg" TargetMode="External" /><Relationship Id="rId393" Type="http://schemas.openxmlformats.org/officeDocument/2006/relationships/hyperlink" Target="http://pbs.twimg.com/profile_images/995051474152501249/1bsN_U4N_normal.jpg" TargetMode="External" /><Relationship Id="rId394" Type="http://schemas.openxmlformats.org/officeDocument/2006/relationships/hyperlink" Target="http://pbs.twimg.com/profile_images/995051474152501249/1bsN_U4N_normal.jpg" TargetMode="External" /><Relationship Id="rId395" Type="http://schemas.openxmlformats.org/officeDocument/2006/relationships/hyperlink" Target="http://pbs.twimg.com/profile_images/995051474152501249/1bsN_U4N_normal.jpg" TargetMode="External" /><Relationship Id="rId396" Type="http://schemas.openxmlformats.org/officeDocument/2006/relationships/hyperlink" Target="http://pbs.twimg.com/profile_images/1002747763983912960/fZneljsK_normal.jpg" TargetMode="External" /><Relationship Id="rId397" Type="http://schemas.openxmlformats.org/officeDocument/2006/relationships/hyperlink" Target="http://pbs.twimg.com/profile_images/1002747763983912960/fZneljsK_normal.jpg" TargetMode="External" /><Relationship Id="rId398" Type="http://schemas.openxmlformats.org/officeDocument/2006/relationships/hyperlink" Target="http://pbs.twimg.com/profile_images/1002747763983912960/fZneljsK_normal.jpg" TargetMode="External" /><Relationship Id="rId399" Type="http://schemas.openxmlformats.org/officeDocument/2006/relationships/hyperlink" Target="http://pbs.twimg.com/profile_images/1002747763983912960/fZneljsK_normal.jpg" TargetMode="External" /><Relationship Id="rId400" Type="http://schemas.openxmlformats.org/officeDocument/2006/relationships/hyperlink" Target="http://pbs.twimg.com/profile_images/741116297086439424/1nVLwJo8_normal.jpg" TargetMode="External" /><Relationship Id="rId401" Type="http://schemas.openxmlformats.org/officeDocument/2006/relationships/hyperlink" Target="http://pbs.twimg.com/profile_images/741116297086439424/1nVLwJo8_normal.jpg" TargetMode="External" /><Relationship Id="rId402" Type="http://schemas.openxmlformats.org/officeDocument/2006/relationships/hyperlink" Target="http://pbs.twimg.com/profile_images/741116297086439424/1nVLwJo8_normal.jpg" TargetMode="External" /><Relationship Id="rId403" Type="http://schemas.openxmlformats.org/officeDocument/2006/relationships/hyperlink" Target="http://pbs.twimg.com/profile_images/1002747763983912960/fZneljsK_normal.jpg" TargetMode="External" /><Relationship Id="rId404" Type="http://schemas.openxmlformats.org/officeDocument/2006/relationships/hyperlink" Target="http://pbs.twimg.com/profile_images/1002747763983912960/fZneljsK_normal.jpg" TargetMode="External" /><Relationship Id="rId405" Type="http://schemas.openxmlformats.org/officeDocument/2006/relationships/hyperlink" Target="http://pbs.twimg.com/profile_images/1002747763983912960/fZneljsK_normal.jpg" TargetMode="External" /><Relationship Id="rId406" Type="http://schemas.openxmlformats.org/officeDocument/2006/relationships/hyperlink" Target="http://pbs.twimg.com/profile_images/1002747763983912960/fZneljsK_normal.jpg" TargetMode="External" /><Relationship Id="rId407" Type="http://schemas.openxmlformats.org/officeDocument/2006/relationships/hyperlink" Target="http://pbs.twimg.com/profile_images/1002747763983912960/fZneljsK_normal.jpg" TargetMode="External" /><Relationship Id="rId408" Type="http://schemas.openxmlformats.org/officeDocument/2006/relationships/hyperlink" Target="http://pbs.twimg.com/profile_images/1002747763983912960/fZneljsK_normal.jpg" TargetMode="External" /><Relationship Id="rId409" Type="http://schemas.openxmlformats.org/officeDocument/2006/relationships/hyperlink" Target="http://pbs.twimg.com/profile_images/1002747763983912960/fZneljsK_normal.jpg" TargetMode="External" /><Relationship Id="rId410" Type="http://schemas.openxmlformats.org/officeDocument/2006/relationships/hyperlink" Target="http://pbs.twimg.com/profile_images/1002747763983912960/fZneljsK_normal.jpg" TargetMode="External" /><Relationship Id="rId411" Type="http://schemas.openxmlformats.org/officeDocument/2006/relationships/hyperlink" Target="http://pbs.twimg.com/profile_images/1002747763983912960/fZneljsK_normal.jpg" TargetMode="External" /><Relationship Id="rId412" Type="http://schemas.openxmlformats.org/officeDocument/2006/relationships/hyperlink" Target="http://pbs.twimg.com/profile_images/1002747763983912960/fZneljsK_normal.jpg" TargetMode="External" /><Relationship Id="rId413" Type="http://schemas.openxmlformats.org/officeDocument/2006/relationships/hyperlink" Target="http://pbs.twimg.com/profile_images/1002747763983912960/fZneljsK_normal.jpg" TargetMode="External" /><Relationship Id="rId414" Type="http://schemas.openxmlformats.org/officeDocument/2006/relationships/hyperlink" Target="http://pbs.twimg.com/profile_images/1002747763983912960/fZneljsK_normal.jpg" TargetMode="External" /><Relationship Id="rId415" Type="http://schemas.openxmlformats.org/officeDocument/2006/relationships/hyperlink" Target="http://pbs.twimg.com/profile_images/1053657313591025664/H_lv_U0t_normal.jpg" TargetMode="External" /><Relationship Id="rId416" Type="http://schemas.openxmlformats.org/officeDocument/2006/relationships/hyperlink" Target="http://pbs.twimg.com/profile_images/1053657313591025664/H_lv_U0t_normal.jpg" TargetMode="External" /><Relationship Id="rId417" Type="http://schemas.openxmlformats.org/officeDocument/2006/relationships/hyperlink" Target="http://pbs.twimg.com/profile_images/1053657313591025664/H_lv_U0t_normal.jpg" TargetMode="External" /><Relationship Id="rId418" Type="http://schemas.openxmlformats.org/officeDocument/2006/relationships/hyperlink" Target="http://pbs.twimg.com/profile_images/1022277818724569088/b-Y7iBhQ_normal.jpg" TargetMode="External" /><Relationship Id="rId419" Type="http://schemas.openxmlformats.org/officeDocument/2006/relationships/hyperlink" Target="http://pbs.twimg.com/profile_images/1022277818724569088/b-Y7iBhQ_normal.jpg" TargetMode="External" /><Relationship Id="rId420" Type="http://schemas.openxmlformats.org/officeDocument/2006/relationships/hyperlink" Target="http://pbs.twimg.com/profile_images/447272511747526656/vl21lxoc_normal.jpeg" TargetMode="External" /><Relationship Id="rId421" Type="http://schemas.openxmlformats.org/officeDocument/2006/relationships/hyperlink" Target="http://pbs.twimg.com/profile_images/487808913970982912/fVEVYt5D_normal.jpeg" TargetMode="External" /><Relationship Id="rId422" Type="http://schemas.openxmlformats.org/officeDocument/2006/relationships/hyperlink" Target="http://pbs.twimg.com/profile_images/1022277818724569088/b-Y7iBhQ_normal.jpg" TargetMode="External" /><Relationship Id="rId423" Type="http://schemas.openxmlformats.org/officeDocument/2006/relationships/hyperlink" Target="http://pbs.twimg.com/profile_images/1022277818724569088/b-Y7iBhQ_normal.jpg" TargetMode="External" /><Relationship Id="rId424" Type="http://schemas.openxmlformats.org/officeDocument/2006/relationships/hyperlink" Target="http://pbs.twimg.com/profile_images/1022277818724569088/b-Y7iBhQ_normal.jpg" TargetMode="External" /><Relationship Id="rId425" Type="http://schemas.openxmlformats.org/officeDocument/2006/relationships/hyperlink" Target="http://pbs.twimg.com/profile_images/1022277818724569088/b-Y7iBhQ_normal.jpg" TargetMode="External" /><Relationship Id="rId426" Type="http://schemas.openxmlformats.org/officeDocument/2006/relationships/hyperlink" Target="http://pbs.twimg.com/profile_images/1022277818724569088/b-Y7iBhQ_normal.jpg" TargetMode="External" /><Relationship Id="rId427" Type="http://schemas.openxmlformats.org/officeDocument/2006/relationships/hyperlink" Target="http://pbs.twimg.com/profile_images/1022277818724569088/b-Y7iBhQ_normal.jpg" TargetMode="External" /><Relationship Id="rId428" Type="http://schemas.openxmlformats.org/officeDocument/2006/relationships/hyperlink" Target="http://pbs.twimg.com/profile_images/1022277818724569088/b-Y7iBhQ_normal.jpg" TargetMode="External" /><Relationship Id="rId429" Type="http://schemas.openxmlformats.org/officeDocument/2006/relationships/hyperlink" Target="http://pbs.twimg.com/profile_images/1022277818724569088/b-Y7iBhQ_normal.jpg" TargetMode="External" /><Relationship Id="rId430" Type="http://schemas.openxmlformats.org/officeDocument/2006/relationships/hyperlink" Target="http://pbs.twimg.com/profile_images/1022277818724569088/b-Y7iBhQ_normal.jpg" TargetMode="External" /><Relationship Id="rId431" Type="http://schemas.openxmlformats.org/officeDocument/2006/relationships/hyperlink" Target="http://pbs.twimg.com/profile_images/1022277818724569088/b-Y7iBhQ_normal.jpg" TargetMode="External" /><Relationship Id="rId432" Type="http://schemas.openxmlformats.org/officeDocument/2006/relationships/hyperlink" Target="https://pbs.twimg.com/media/D1OjYDkU8AALa5e.jpg" TargetMode="External" /><Relationship Id="rId433" Type="http://schemas.openxmlformats.org/officeDocument/2006/relationships/hyperlink" Target="https://pbs.twimg.com/media/D1OjYDkU8AALa5e.jpg" TargetMode="External" /><Relationship Id="rId434" Type="http://schemas.openxmlformats.org/officeDocument/2006/relationships/hyperlink" Target="https://pbs.twimg.com/media/D1OjYDkU8AALa5e.jpg" TargetMode="External" /><Relationship Id="rId435" Type="http://schemas.openxmlformats.org/officeDocument/2006/relationships/hyperlink" Target="https://pbs.twimg.com/media/D1OjYDkU8AALa5e.jpg" TargetMode="External" /><Relationship Id="rId436" Type="http://schemas.openxmlformats.org/officeDocument/2006/relationships/hyperlink" Target="http://pbs.twimg.com/profile_images/378800000166987623/11e920d5ac54f10bfb571879dc50be6d_normal.jpeg" TargetMode="External" /><Relationship Id="rId437" Type="http://schemas.openxmlformats.org/officeDocument/2006/relationships/hyperlink" Target="http://pbs.twimg.com/profile_images/1101491203449733120/iEBp-Ubb_normal.jpg" TargetMode="External" /><Relationship Id="rId438" Type="http://schemas.openxmlformats.org/officeDocument/2006/relationships/hyperlink" Target="http://pbs.twimg.com/profile_images/1026888094207815680/KklvE4Gt_normal.jpg" TargetMode="External" /><Relationship Id="rId439" Type="http://schemas.openxmlformats.org/officeDocument/2006/relationships/hyperlink" Target="http://pbs.twimg.com/profile_images/889506980439629825/-nc70iNW_normal.jpg" TargetMode="External" /><Relationship Id="rId440" Type="http://schemas.openxmlformats.org/officeDocument/2006/relationships/hyperlink" Target="http://pbs.twimg.com/profile_images/889506980439629825/-nc70iNW_normal.jpg" TargetMode="External" /><Relationship Id="rId441" Type="http://schemas.openxmlformats.org/officeDocument/2006/relationships/hyperlink" Target="http://pbs.twimg.com/profile_images/1094042314299850752/ZUE5wPJS_normal.jpg" TargetMode="External" /><Relationship Id="rId442" Type="http://schemas.openxmlformats.org/officeDocument/2006/relationships/hyperlink" Target="http://pbs.twimg.com/profile_images/1094042314299850752/ZUE5wPJS_normal.jpg" TargetMode="External" /><Relationship Id="rId443" Type="http://schemas.openxmlformats.org/officeDocument/2006/relationships/hyperlink" Target="http://pbs.twimg.com/profile_images/929779239678816256/plRxKZ-f_normal.jpg" TargetMode="External" /><Relationship Id="rId444" Type="http://schemas.openxmlformats.org/officeDocument/2006/relationships/hyperlink" Target="http://pbs.twimg.com/profile_images/719353080215539712/-3Y4pwtZ_normal.jpg" TargetMode="External" /><Relationship Id="rId445" Type="http://schemas.openxmlformats.org/officeDocument/2006/relationships/hyperlink" Target="http://pbs.twimg.com/profile_images/966837445227671552/sUx4govn_normal.jpg" TargetMode="External" /><Relationship Id="rId446" Type="http://schemas.openxmlformats.org/officeDocument/2006/relationships/hyperlink" Target="http://pbs.twimg.com/profile_images/462746379480084481/XLZ3ZWNK_normal.jpeg" TargetMode="External" /><Relationship Id="rId447" Type="http://schemas.openxmlformats.org/officeDocument/2006/relationships/hyperlink" Target="http://pbs.twimg.com/profile_images/462746379480084481/XLZ3ZWNK_normal.jpeg" TargetMode="External" /><Relationship Id="rId448" Type="http://schemas.openxmlformats.org/officeDocument/2006/relationships/hyperlink" Target="http://pbs.twimg.com/profile_images/984099598699548677/qAYJicC4_normal.jpg" TargetMode="External" /><Relationship Id="rId449" Type="http://schemas.openxmlformats.org/officeDocument/2006/relationships/hyperlink" Target="http://pbs.twimg.com/profile_images/1101848738505654272/IsTYbKzO_normal.jpg" TargetMode="External" /><Relationship Id="rId450" Type="http://schemas.openxmlformats.org/officeDocument/2006/relationships/hyperlink" Target="https://pbs.twimg.com/media/D1OjYDkU8AALa5e.jpg" TargetMode="External" /><Relationship Id="rId451" Type="http://schemas.openxmlformats.org/officeDocument/2006/relationships/hyperlink" Target="https://pbs.twimg.com/media/D1OjYDkU8AALa5e.jpg" TargetMode="External" /><Relationship Id="rId452" Type="http://schemas.openxmlformats.org/officeDocument/2006/relationships/hyperlink" Target="http://abs.twimg.com/sticky/default_profile_images/default_profile_normal.png" TargetMode="External" /><Relationship Id="rId453" Type="http://schemas.openxmlformats.org/officeDocument/2006/relationships/hyperlink" Target="http://pbs.twimg.com/profile_images/1093344469066412032/xFre774J_normal.jpg" TargetMode="External" /><Relationship Id="rId454" Type="http://schemas.openxmlformats.org/officeDocument/2006/relationships/hyperlink" Target="http://pbs.twimg.com/profile_images/855477325475065861/QHqwiBfi_normal.jpg" TargetMode="External" /><Relationship Id="rId455" Type="http://schemas.openxmlformats.org/officeDocument/2006/relationships/hyperlink" Target="http://pbs.twimg.com/profile_images/692021275993231360/3xCvTC_X_normal.jpg" TargetMode="External" /><Relationship Id="rId456" Type="http://schemas.openxmlformats.org/officeDocument/2006/relationships/hyperlink" Target="http://pbs.twimg.com/profile_images/692021275993231360/3xCvTC_X_normal.jpg" TargetMode="External" /><Relationship Id="rId457" Type="http://schemas.openxmlformats.org/officeDocument/2006/relationships/hyperlink" Target="http://pbs.twimg.com/profile_images/1084123304544198658/x-R12jON_normal.jpg" TargetMode="External" /><Relationship Id="rId458" Type="http://schemas.openxmlformats.org/officeDocument/2006/relationships/hyperlink" Target="http://pbs.twimg.com/profile_images/790663045345312768/p_yzEcTp_normal.jpg" TargetMode="External" /><Relationship Id="rId459" Type="http://schemas.openxmlformats.org/officeDocument/2006/relationships/hyperlink" Target="http://pbs.twimg.com/profile_images/1084123304544198658/x-R12jON_normal.jpg" TargetMode="External" /><Relationship Id="rId460" Type="http://schemas.openxmlformats.org/officeDocument/2006/relationships/hyperlink" Target="http://pbs.twimg.com/profile_images/790663045345312768/p_yzEcTp_normal.jpg" TargetMode="External" /><Relationship Id="rId461" Type="http://schemas.openxmlformats.org/officeDocument/2006/relationships/hyperlink" Target="http://pbs.twimg.com/profile_images/1084123304544198658/x-R12jON_normal.jpg" TargetMode="External" /><Relationship Id="rId462" Type="http://schemas.openxmlformats.org/officeDocument/2006/relationships/hyperlink" Target="http://pbs.twimg.com/profile_images/790663045345312768/p_yzEcTp_normal.jpg" TargetMode="External" /><Relationship Id="rId463" Type="http://schemas.openxmlformats.org/officeDocument/2006/relationships/hyperlink" Target="http://pbs.twimg.com/profile_images/1084123304544198658/x-R12jON_normal.jpg" TargetMode="External" /><Relationship Id="rId464" Type="http://schemas.openxmlformats.org/officeDocument/2006/relationships/hyperlink" Target="http://pbs.twimg.com/profile_images/1084123304544198658/x-R12jON_normal.jpg" TargetMode="External" /><Relationship Id="rId465" Type="http://schemas.openxmlformats.org/officeDocument/2006/relationships/hyperlink" Target="http://pbs.twimg.com/profile_images/790663045345312768/p_yzEcTp_normal.jpg" TargetMode="External" /><Relationship Id="rId466" Type="http://schemas.openxmlformats.org/officeDocument/2006/relationships/hyperlink" Target="http://pbs.twimg.com/profile_images/790663045345312768/p_yzEcTp_normal.jpg" TargetMode="External" /><Relationship Id="rId467" Type="http://schemas.openxmlformats.org/officeDocument/2006/relationships/hyperlink" Target="http://pbs.twimg.com/profile_images/1013441717461225472/8syOvGPf_normal.jpg" TargetMode="External" /><Relationship Id="rId468" Type="http://schemas.openxmlformats.org/officeDocument/2006/relationships/hyperlink" Target="http://pbs.twimg.com/profile_images/1026888094207815680/KklvE4Gt_normal.jpg" TargetMode="External" /><Relationship Id="rId469" Type="http://schemas.openxmlformats.org/officeDocument/2006/relationships/hyperlink" Target="http://pbs.twimg.com/profile_images/790663045345312768/p_yzEcTp_normal.jpg" TargetMode="External" /><Relationship Id="rId470" Type="http://schemas.openxmlformats.org/officeDocument/2006/relationships/hyperlink" Target="http://pbs.twimg.com/profile_images/1013441717461225472/8syOvGPf_normal.jpg" TargetMode="External" /><Relationship Id="rId471" Type="http://schemas.openxmlformats.org/officeDocument/2006/relationships/hyperlink" Target="http://pbs.twimg.com/profile_images/790663045345312768/p_yzEcTp_normal.jpg" TargetMode="External" /><Relationship Id="rId472" Type="http://schemas.openxmlformats.org/officeDocument/2006/relationships/hyperlink" Target="http://pbs.twimg.com/profile_images/422892352613527552/gWov1K26_normal.png" TargetMode="External" /><Relationship Id="rId473" Type="http://schemas.openxmlformats.org/officeDocument/2006/relationships/hyperlink" Target="http://pbs.twimg.com/profile_images/790663045345312768/p_yzEcTp_normal.jpg" TargetMode="External" /><Relationship Id="rId474" Type="http://schemas.openxmlformats.org/officeDocument/2006/relationships/hyperlink" Target="http://pbs.twimg.com/profile_images/422892352613527552/gWov1K26_normal.png" TargetMode="External" /><Relationship Id="rId475" Type="http://schemas.openxmlformats.org/officeDocument/2006/relationships/hyperlink" Target="http://pbs.twimg.com/profile_images/790663045345312768/p_yzEcTp_normal.jpg" TargetMode="External" /><Relationship Id="rId476" Type="http://schemas.openxmlformats.org/officeDocument/2006/relationships/hyperlink" Target="http://pbs.twimg.com/profile_images/1087800013491707904/EGuVuXuP_normal.jpg" TargetMode="External" /><Relationship Id="rId477" Type="http://schemas.openxmlformats.org/officeDocument/2006/relationships/hyperlink" Target="http://pbs.twimg.com/profile_images/1030794884536565760/-1YOar4H_normal.jpg" TargetMode="External" /><Relationship Id="rId478" Type="http://schemas.openxmlformats.org/officeDocument/2006/relationships/hyperlink" Target="http://pbs.twimg.com/profile_images/1030794884536565760/-1YOar4H_normal.jpg" TargetMode="External" /><Relationship Id="rId479" Type="http://schemas.openxmlformats.org/officeDocument/2006/relationships/hyperlink" Target="http://pbs.twimg.com/profile_images/1030794884536565760/-1YOar4H_normal.jpg" TargetMode="External" /><Relationship Id="rId480" Type="http://schemas.openxmlformats.org/officeDocument/2006/relationships/hyperlink" Target="http://pbs.twimg.com/profile_images/1030794884536565760/-1YOar4H_normal.jpg" TargetMode="External" /><Relationship Id="rId481" Type="http://schemas.openxmlformats.org/officeDocument/2006/relationships/hyperlink" Target="https://pbs.twimg.com/media/D0-powyWwAA-pD8.png" TargetMode="External" /><Relationship Id="rId482" Type="http://schemas.openxmlformats.org/officeDocument/2006/relationships/hyperlink" Target="http://pbs.twimg.com/profile_images/1087800013491707904/EGuVuXuP_normal.jpg" TargetMode="External" /><Relationship Id="rId483" Type="http://schemas.openxmlformats.org/officeDocument/2006/relationships/hyperlink" Target="https://pbs.twimg.com/media/D0-powyWwAA-pD8.png" TargetMode="External" /><Relationship Id="rId484" Type="http://schemas.openxmlformats.org/officeDocument/2006/relationships/hyperlink" Target="http://pbs.twimg.com/profile_images/702322146802954241/WRhTG1-g_normal.jpg" TargetMode="External" /><Relationship Id="rId485" Type="http://schemas.openxmlformats.org/officeDocument/2006/relationships/hyperlink" Target="https://pbs.twimg.com/media/D1OmNP5VAAIRoOw.jpg" TargetMode="External" /><Relationship Id="rId486" Type="http://schemas.openxmlformats.org/officeDocument/2006/relationships/hyperlink" Target="http://pbs.twimg.com/profile_images/378800000565099878/5e4f9c6cbb9c4dbb7d339fca49f8db45_normal.jpeg" TargetMode="External" /><Relationship Id="rId487" Type="http://schemas.openxmlformats.org/officeDocument/2006/relationships/hyperlink" Target="http://pbs.twimg.com/profile_images/378800000565099878/5e4f9c6cbb9c4dbb7d339fca49f8db45_normal.jpeg" TargetMode="External" /><Relationship Id="rId488" Type="http://schemas.openxmlformats.org/officeDocument/2006/relationships/hyperlink" Target="http://pbs.twimg.com/profile_images/973625084341501952/JOdA5zhF_normal.jpg" TargetMode="External" /><Relationship Id="rId489" Type="http://schemas.openxmlformats.org/officeDocument/2006/relationships/hyperlink" Target="http://pbs.twimg.com/profile_images/973625084341501952/JOdA5zhF_normal.jpg" TargetMode="External" /><Relationship Id="rId490" Type="http://schemas.openxmlformats.org/officeDocument/2006/relationships/hyperlink" Target="http://pbs.twimg.com/profile_images/790663045345312768/p_yzEcTp_normal.jpg" TargetMode="External" /><Relationship Id="rId491" Type="http://schemas.openxmlformats.org/officeDocument/2006/relationships/hyperlink" Target="https://pbs.twimg.com/tweet_video_thumb/D1OjQRSU8AUtMNJ.jpg" TargetMode="External" /><Relationship Id="rId492" Type="http://schemas.openxmlformats.org/officeDocument/2006/relationships/hyperlink" Target="http://pbs.twimg.com/profile_images/702322146802954241/WRhTG1-g_normal.jpg" TargetMode="External" /><Relationship Id="rId493" Type="http://schemas.openxmlformats.org/officeDocument/2006/relationships/hyperlink" Target="http://pbs.twimg.com/profile_images/378800000565099878/5e4f9c6cbb9c4dbb7d339fca49f8db45_normal.jpeg" TargetMode="External" /><Relationship Id="rId494" Type="http://schemas.openxmlformats.org/officeDocument/2006/relationships/hyperlink" Target="http://pbs.twimg.com/profile_images/973625084341501952/JOdA5zhF_normal.jpg" TargetMode="External" /><Relationship Id="rId495" Type="http://schemas.openxmlformats.org/officeDocument/2006/relationships/hyperlink" Target="http://pbs.twimg.com/profile_images/790663045345312768/p_yzEcTp_normal.jpg" TargetMode="External" /><Relationship Id="rId496" Type="http://schemas.openxmlformats.org/officeDocument/2006/relationships/hyperlink" Target="http://pbs.twimg.com/profile_images/702322146802954241/WRhTG1-g_normal.jpg" TargetMode="External" /><Relationship Id="rId497" Type="http://schemas.openxmlformats.org/officeDocument/2006/relationships/hyperlink" Target="http://pbs.twimg.com/profile_images/447272511747526656/vl21lxoc_normal.jpeg" TargetMode="External" /><Relationship Id="rId498" Type="http://schemas.openxmlformats.org/officeDocument/2006/relationships/hyperlink" Target="https://pbs.twimg.com/media/D1OhMAqWsAEF8KQ.jpg" TargetMode="External" /><Relationship Id="rId499" Type="http://schemas.openxmlformats.org/officeDocument/2006/relationships/hyperlink" Target="http://pbs.twimg.com/profile_images/882999585303445504/p-bUxO3H_normal.jpg" TargetMode="External" /><Relationship Id="rId500" Type="http://schemas.openxmlformats.org/officeDocument/2006/relationships/hyperlink" Target="https://pbs.twimg.com/media/D1OcskzXcAUvZUY.jpg" TargetMode="External" /><Relationship Id="rId501" Type="http://schemas.openxmlformats.org/officeDocument/2006/relationships/hyperlink" Target="http://pbs.twimg.com/profile_images/882999585303445504/p-bUxO3H_normal.jpg" TargetMode="External" /><Relationship Id="rId502" Type="http://schemas.openxmlformats.org/officeDocument/2006/relationships/hyperlink" Target="http://pbs.twimg.com/profile_images/790663045345312768/p_yzEcTp_normal.jpg" TargetMode="External" /><Relationship Id="rId503" Type="http://schemas.openxmlformats.org/officeDocument/2006/relationships/hyperlink" Target="http://pbs.twimg.com/profile_images/1060974513423175680/rruXIJc2_normal.jpg" TargetMode="External" /><Relationship Id="rId504" Type="http://schemas.openxmlformats.org/officeDocument/2006/relationships/hyperlink" Target="http://pbs.twimg.com/profile_images/790663045345312768/p_yzEcTp_normal.jpg" TargetMode="External" /><Relationship Id="rId505" Type="http://schemas.openxmlformats.org/officeDocument/2006/relationships/hyperlink" Target="http://pbs.twimg.com/profile_images/790663045345312768/p_yzEcTp_normal.jpg" TargetMode="External" /><Relationship Id="rId506" Type="http://schemas.openxmlformats.org/officeDocument/2006/relationships/hyperlink" Target="http://pbs.twimg.com/profile_images/1031127116245553152/00emtmVl_normal.jpg" TargetMode="External" /><Relationship Id="rId507" Type="http://schemas.openxmlformats.org/officeDocument/2006/relationships/hyperlink" Target="http://pbs.twimg.com/profile_images/1031127116245553152/00emtmVl_normal.jpg" TargetMode="External" /><Relationship Id="rId508" Type="http://schemas.openxmlformats.org/officeDocument/2006/relationships/hyperlink" Target="http://pbs.twimg.com/profile_images/1031127116245553152/00emtmVl_normal.jpg" TargetMode="External" /><Relationship Id="rId509" Type="http://schemas.openxmlformats.org/officeDocument/2006/relationships/hyperlink" Target="http://pbs.twimg.com/profile_images/1031127116245553152/00emtmVl_normal.jpg" TargetMode="External" /><Relationship Id="rId510" Type="http://schemas.openxmlformats.org/officeDocument/2006/relationships/hyperlink" Target="http://pbs.twimg.com/profile_images/1031127116245553152/00emtmVl_normal.jpg" TargetMode="External" /><Relationship Id="rId511" Type="http://schemas.openxmlformats.org/officeDocument/2006/relationships/hyperlink" Target="http://pbs.twimg.com/profile_images/1031127116245553152/00emtmVl_normal.jpg" TargetMode="External" /><Relationship Id="rId512" Type="http://schemas.openxmlformats.org/officeDocument/2006/relationships/hyperlink" Target="http://pbs.twimg.com/profile_images/790663045345312768/p_yzEcTp_normal.jpg" TargetMode="External" /><Relationship Id="rId513" Type="http://schemas.openxmlformats.org/officeDocument/2006/relationships/hyperlink" Target="http://pbs.twimg.com/profile_images/998968926691147776/4K3LxFcv_normal.jpg" TargetMode="External" /><Relationship Id="rId514" Type="http://schemas.openxmlformats.org/officeDocument/2006/relationships/hyperlink" Target="http://pbs.twimg.com/profile_images/998968926691147776/4K3LxFcv_normal.jpg" TargetMode="External" /><Relationship Id="rId515" Type="http://schemas.openxmlformats.org/officeDocument/2006/relationships/hyperlink" Target="http://pbs.twimg.com/profile_images/998968926691147776/4K3LxFcv_normal.jpg" TargetMode="External" /><Relationship Id="rId516" Type="http://schemas.openxmlformats.org/officeDocument/2006/relationships/hyperlink" Target="http://pbs.twimg.com/profile_images/998968926691147776/4K3LxFcv_normal.jpg" TargetMode="External" /><Relationship Id="rId517" Type="http://schemas.openxmlformats.org/officeDocument/2006/relationships/hyperlink" Target="http://pbs.twimg.com/profile_images/998968926691147776/4K3LxFcv_normal.jpg" TargetMode="External" /><Relationship Id="rId518" Type="http://schemas.openxmlformats.org/officeDocument/2006/relationships/hyperlink" Target="http://pbs.twimg.com/profile_images/447272511747526656/vl21lxoc_normal.jpeg" TargetMode="External" /><Relationship Id="rId519" Type="http://schemas.openxmlformats.org/officeDocument/2006/relationships/hyperlink" Target="http://pbs.twimg.com/profile_images/790663045345312768/p_yzEcTp_normal.jpg" TargetMode="External" /><Relationship Id="rId520" Type="http://schemas.openxmlformats.org/officeDocument/2006/relationships/hyperlink" Target="http://pbs.twimg.com/profile_images/1085534221882380288/qKagrBcD_normal.jpg" TargetMode="External" /><Relationship Id="rId521" Type="http://schemas.openxmlformats.org/officeDocument/2006/relationships/hyperlink" Target="http://pbs.twimg.com/profile_images/1085534221882380288/qKagrBcD_normal.jpg" TargetMode="External" /><Relationship Id="rId522" Type="http://schemas.openxmlformats.org/officeDocument/2006/relationships/hyperlink" Target="http://pbs.twimg.com/profile_images/1085534221882380288/qKagrBcD_normal.jpg" TargetMode="External" /><Relationship Id="rId523" Type="http://schemas.openxmlformats.org/officeDocument/2006/relationships/hyperlink" Target="http://pbs.twimg.com/profile_images/1085534221882380288/qKagrBcD_normal.jpg" TargetMode="External" /><Relationship Id="rId524" Type="http://schemas.openxmlformats.org/officeDocument/2006/relationships/hyperlink" Target="http://pbs.twimg.com/profile_images/1085534221882380288/qKagrBcD_normal.jpg" TargetMode="External" /><Relationship Id="rId525" Type="http://schemas.openxmlformats.org/officeDocument/2006/relationships/hyperlink" Target="http://pbs.twimg.com/profile_images/1085534221882380288/qKagrBcD_normal.jpg" TargetMode="External" /><Relationship Id="rId526" Type="http://schemas.openxmlformats.org/officeDocument/2006/relationships/hyperlink" Target="http://pbs.twimg.com/profile_images/790663045345312768/p_yzEcTp_normal.jpg" TargetMode="External" /><Relationship Id="rId527" Type="http://schemas.openxmlformats.org/officeDocument/2006/relationships/hyperlink" Target="http://pbs.twimg.com/profile_images/790663045345312768/p_yzEcTp_normal.jpg" TargetMode="External" /><Relationship Id="rId528" Type="http://schemas.openxmlformats.org/officeDocument/2006/relationships/hyperlink" Target="http://pbs.twimg.com/profile_images/487808913970982912/fVEVYt5D_normal.jpeg" TargetMode="External" /><Relationship Id="rId529" Type="http://schemas.openxmlformats.org/officeDocument/2006/relationships/hyperlink" Target="http://pbs.twimg.com/profile_images/487808913970982912/fVEVYt5D_normal.jpeg" TargetMode="External" /><Relationship Id="rId530" Type="http://schemas.openxmlformats.org/officeDocument/2006/relationships/hyperlink" Target="http://pbs.twimg.com/profile_images/487808913970982912/fVEVYt5D_normal.jpeg" TargetMode="External" /><Relationship Id="rId531" Type="http://schemas.openxmlformats.org/officeDocument/2006/relationships/hyperlink" Target="http://pbs.twimg.com/profile_images/487808913970982912/fVEVYt5D_normal.jpeg" TargetMode="External" /><Relationship Id="rId532" Type="http://schemas.openxmlformats.org/officeDocument/2006/relationships/hyperlink" Target="http://pbs.twimg.com/profile_images/487808913970982912/fVEVYt5D_normal.jpeg" TargetMode="External" /><Relationship Id="rId533" Type="http://schemas.openxmlformats.org/officeDocument/2006/relationships/hyperlink" Target="http://pbs.twimg.com/profile_images/487808913970982912/fVEVYt5D_normal.jpeg" TargetMode="External" /><Relationship Id="rId534" Type="http://schemas.openxmlformats.org/officeDocument/2006/relationships/hyperlink" Target="http://pbs.twimg.com/profile_images/487808913970982912/fVEVYt5D_normal.jpeg" TargetMode="External" /><Relationship Id="rId535" Type="http://schemas.openxmlformats.org/officeDocument/2006/relationships/hyperlink" Target="http://pbs.twimg.com/profile_images/790663045345312768/p_yzEcTp_normal.jpg" TargetMode="External" /><Relationship Id="rId536" Type="http://schemas.openxmlformats.org/officeDocument/2006/relationships/hyperlink" Target="https://pbs.twimg.com/media/D1L2OMKXQAErGxA.jpg" TargetMode="External" /><Relationship Id="rId537" Type="http://schemas.openxmlformats.org/officeDocument/2006/relationships/hyperlink" Target="https://pbs.twimg.com/media/D1L2OMKXQAErGxA.jpg" TargetMode="External" /><Relationship Id="rId538" Type="http://schemas.openxmlformats.org/officeDocument/2006/relationships/hyperlink" Target="http://pbs.twimg.com/profile_images/683769603047186432/bMSw_7sq_normal.jpg" TargetMode="External" /><Relationship Id="rId539" Type="http://schemas.openxmlformats.org/officeDocument/2006/relationships/hyperlink" Target="http://pbs.twimg.com/profile_images/683769603047186432/bMSw_7sq_normal.jpg" TargetMode="External" /><Relationship Id="rId540" Type="http://schemas.openxmlformats.org/officeDocument/2006/relationships/hyperlink" Target="http://pbs.twimg.com/profile_images/702322146802954241/WRhTG1-g_normal.jpg" TargetMode="External" /><Relationship Id="rId541" Type="http://schemas.openxmlformats.org/officeDocument/2006/relationships/hyperlink" Target="http://pbs.twimg.com/profile_images/702322146802954241/WRhTG1-g_normal.jpg" TargetMode="External" /><Relationship Id="rId542" Type="http://schemas.openxmlformats.org/officeDocument/2006/relationships/hyperlink" Target="http://pbs.twimg.com/profile_images/447272511747526656/vl21lxoc_normal.jpeg" TargetMode="External" /><Relationship Id="rId543" Type="http://schemas.openxmlformats.org/officeDocument/2006/relationships/hyperlink" Target="http://pbs.twimg.com/profile_images/378800000565099878/5e4f9c6cbb9c4dbb7d339fca49f8db45_normal.jpeg" TargetMode="External" /><Relationship Id="rId544" Type="http://schemas.openxmlformats.org/officeDocument/2006/relationships/hyperlink" Target="http://pbs.twimg.com/profile_images/378800000565099878/5e4f9c6cbb9c4dbb7d339fca49f8db45_normal.jpeg" TargetMode="External" /><Relationship Id="rId545" Type="http://schemas.openxmlformats.org/officeDocument/2006/relationships/hyperlink" Target="http://pbs.twimg.com/profile_images/973625084341501952/JOdA5zhF_normal.jpg" TargetMode="External" /><Relationship Id="rId546" Type="http://schemas.openxmlformats.org/officeDocument/2006/relationships/hyperlink" Target="http://pbs.twimg.com/profile_images/790663045345312768/p_yzEcTp_normal.jpg" TargetMode="External" /><Relationship Id="rId547" Type="http://schemas.openxmlformats.org/officeDocument/2006/relationships/hyperlink" Target="http://pbs.twimg.com/profile_images/790663045345312768/p_yzEcTp_normal.jpg" TargetMode="External" /><Relationship Id="rId548" Type="http://schemas.openxmlformats.org/officeDocument/2006/relationships/hyperlink" Target="http://pbs.twimg.com/profile_images/702322146802954241/WRhTG1-g_normal.jpg" TargetMode="External" /><Relationship Id="rId549" Type="http://schemas.openxmlformats.org/officeDocument/2006/relationships/hyperlink" Target="http://pbs.twimg.com/profile_images/702322146802954241/WRhTG1-g_normal.jpg" TargetMode="External" /><Relationship Id="rId550" Type="http://schemas.openxmlformats.org/officeDocument/2006/relationships/hyperlink" Target="http://pbs.twimg.com/profile_images/702322146802954241/WRhTG1-g_normal.jpg" TargetMode="External" /><Relationship Id="rId551" Type="http://schemas.openxmlformats.org/officeDocument/2006/relationships/hyperlink" Target="http://pbs.twimg.com/profile_images/702322146802954241/WRhTG1-g_normal.jpg" TargetMode="External" /><Relationship Id="rId552" Type="http://schemas.openxmlformats.org/officeDocument/2006/relationships/hyperlink" Target="http://pbs.twimg.com/profile_images/702322146802954241/WRhTG1-g_normal.jpg" TargetMode="External" /><Relationship Id="rId553" Type="http://schemas.openxmlformats.org/officeDocument/2006/relationships/hyperlink" Target="http://pbs.twimg.com/profile_images/702322146802954241/WRhTG1-g_normal.jpg" TargetMode="External" /><Relationship Id="rId554" Type="http://schemas.openxmlformats.org/officeDocument/2006/relationships/hyperlink" Target="http://pbs.twimg.com/profile_images/702322146802954241/WRhTG1-g_normal.jpg" TargetMode="External" /><Relationship Id="rId555" Type="http://schemas.openxmlformats.org/officeDocument/2006/relationships/hyperlink" Target="http://pbs.twimg.com/profile_images/702322146802954241/WRhTG1-g_normal.jpg" TargetMode="External" /><Relationship Id="rId556" Type="http://schemas.openxmlformats.org/officeDocument/2006/relationships/hyperlink" Target="http://pbs.twimg.com/profile_images/702322146802954241/WRhTG1-g_normal.jpg" TargetMode="External" /><Relationship Id="rId557" Type="http://schemas.openxmlformats.org/officeDocument/2006/relationships/hyperlink" Target="http://pbs.twimg.com/profile_images/702322146802954241/WRhTG1-g_normal.jpg" TargetMode="External" /><Relationship Id="rId558" Type="http://schemas.openxmlformats.org/officeDocument/2006/relationships/hyperlink" Target="http://pbs.twimg.com/profile_images/702322146802954241/WRhTG1-g_normal.jpg" TargetMode="External" /><Relationship Id="rId559" Type="http://schemas.openxmlformats.org/officeDocument/2006/relationships/hyperlink" Target="http://pbs.twimg.com/profile_images/702322146802954241/WRhTG1-g_normal.jpg" TargetMode="External" /><Relationship Id="rId560" Type="http://schemas.openxmlformats.org/officeDocument/2006/relationships/hyperlink" Target="http://pbs.twimg.com/profile_images/702322146802954241/WRhTG1-g_normal.jpg" TargetMode="External" /><Relationship Id="rId561" Type="http://schemas.openxmlformats.org/officeDocument/2006/relationships/hyperlink" Target="http://pbs.twimg.com/profile_images/447272511747526656/vl21lxoc_normal.jpeg" TargetMode="External" /><Relationship Id="rId562" Type="http://schemas.openxmlformats.org/officeDocument/2006/relationships/hyperlink" Target="http://pbs.twimg.com/profile_images/378800000565099878/5e4f9c6cbb9c4dbb7d339fca49f8db45_normal.jpeg" TargetMode="External" /><Relationship Id="rId563" Type="http://schemas.openxmlformats.org/officeDocument/2006/relationships/hyperlink" Target="http://pbs.twimg.com/profile_images/378800000565099878/5e4f9c6cbb9c4dbb7d339fca49f8db45_normal.jpeg" TargetMode="External" /><Relationship Id="rId564" Type="http://schemas.openxmlformats.org/officeDocument/2006/relationships/hyperlink" Target="http://pbs.twimg.com/profile_images/973625084341501952/JOdA5zhF_normal.jpg" TargetMode="External" /><Relationship Id="rId565" Type="http://schemas.openxmlformats.org/officeDocument/2006/relationships/hyperlink" Target="http://pbs.twimg.com/profile_images/790663045345312768/p_yzEcTp_normal.jpg" TargetMode="External" /><Relationship Id="rId566" Type="http://schemas.openxmlformats.org/officeDocument/2006/relationships/hyperlink" Target="http://pbs.twimg.com/profile_images/790663045345312768/p_yzEcTp_normal.jpg" TargetMode="External" /><Relationship Id="rId567" Type="http://schemas.openxmlformats.org/officeDocument/2006/relationships/hyperlink" Target="http://pbs.twimg.com/profile_images/378800000565099878/5e4f9c6cbb9c4dbb7d339fca49f8db45_normal.jpeg" TargetMode="External" /><Relationship Id="rId568" Type="http://schemas.openxmlformats.org/officeDocument/2006/relationships/hyperlink" Target="http://pbs.twimg.com/profile_images/378800000565099878/5e4f9c6cbb9c4dbb7d339fca49f8db45_normal.jpeg" TargetMode="External" /><Relationship Id="rId569" Type="http://schemas.openxmlformats.org/officeDocument/2006/relationships/hyperlink" Target="http://pbs.twimg.com/profile_images/378800000565099878/5e4f9c6cbb9c4dbb7d339fca49f8db45_normal.jpeg" TargetMode="External" /><Relationship Id="rId570" Type="http://schemas.openxmlformats.org/officeDocument/2006/relationships/hyperlink" Target="http://pbs.twimg.com/profile_images/378800000565099878/5e4f9c6cbb9c4dbb7d339fca49f8db45_normal.jpeg" TargetMode="External" /><Relationship Id="rId571" Type="http://schemas.openxmlformats.org/officeDocument/2006/relationships/hyperlink" Target="http://pbs.twimg.com/profile_images/378800000565099878/5e4f9c6cbb9c4dbb7d339fca49f8db45_normal.jpeg" TargetMode="External" /><Relationship Id="rId572" Type="http://schemas.openxmlformats.org/officeDocument/2006/relationships/hyperlink" Target="http://pbs.twimg.com/profile_images/378800000565099878/5e4f9c6cbb9c4dbb7d339fca49f8db45_normal.jpeg" TargetMode="External" /><Relationship Id="rId573" Type="http://schemas.openxmlformats.org/officeDocument/2006/relationships/hyperlink" Target="http://pbs.twimg.com/profile_images/378800000565099878/5e4f9c6cbb9c4dbb7d339fca49f8db45_normal.jpeg" TargetMode="External" /><Relationship Id="rId574" Type="http://schemas.openxmlformats.org/officeDocument/2006/relationships/hyperlink" Target="http://pbs.twimg.com/profile_images/378800000565099878/5e4f9c6cbb9c4dbb7d339fca49f8db45_normal.jpeg" TargetMode="External" /><Relationship Id="rId575" Type="http://schemas.openxmlformats.org/officeDocument/2006/relationships/hyperlink" Target="http://pbs.twimg.com/profile_images/378800000565099878/5e4f9c6cbb9c4dbb7d339fca49f8db45_normal.jpeg" TargetMode="External" /><Relationship Id="rId576" Type="http://schemas.openxmlformats.org/officeDocument/2006/relationships/hyperlink" Target="http://pbs.twimg.com/profile_images/378800000565099878/5e4f9c6cbb9c4dbb7d339fca49f8db45_normal.jpeg" TargetMode="External" /><Relationship Id="rId577" Type="http://schemas.openxmlformats.org/officeDocument/2006/relationships/hyperlink" Target="https://pbs.twimg.com/media/D1OobT9W0AcEBDM.jpg" TargetMode="External" /><Relationship Id="rId578" Type="http://schemas.openxmlformats.org/officeDocument/2006/relationships/hyperlink" Target="http://pbs.twimg.com/profile_images/378800000565099878/5e4f9c6cbb9c4dbb7d339fca49f8db45_normal.jpeg" TargetMode="External" /><Relationship Id="rId579" Type="http://schemas.openxmlformats.org/officeDocument/2006/relationships/hyperlink" Target="http://pbs.twimg.com/profile_images/378800000565099878/5e4f9c6cbb9c4dbb7d339fca49f8db45_normal.jpeg" TargetMode="External" /><Relationship Id="rId580" Type="http://schemas.openxmlformats.org/officeDocument/2006/relationships/hyperlink" Target="http://pbs.twimg.com/profile_images/973625084341501952/JOdA5zhF_normal.jpg" TargetMode="External" /><Relationship Id="rId581" Type="http://schemas.openxmlformats.org/officeDocument/2006/relationships/hyperlink" Target="http://pbs.twimg.com/profile_images/973625084341501952/JOdA5zhF_normal.jpg" TargetMode="External" /><Relationship Id="rId582" Type="http://schemas.openxmlformats.org/officeDocument/2006/relationships/hyperlink" Target="http://pbs.twimg.com/profile_images/790663045345312768/p_yzEcTp_normal.jpg" TargetMode="External" /><Relationship Id="rId583" Type="http://schemas.openxmlformats.org/officeDocument/2006/relationships/hyperlink" Target="http://pbs.twimg.com/profile_images/790663045345312768/p_yzEcTp_normal.jpg" TargetMode="External" /><Relationship Id="rId584" Type="http://schemas.openxmlformats.org/officeDocument/2006/relationships/hyperlink" Target="http://pbs.twimg.com/profile_images/973625084341501952/JOdA5zhF_normal.jpg" TargetMode="External" /><Relationship Id="rId585" Type="http://schemas.openxmlformats.org/officeDocument/2006/relationships/hyperlink" Target="http://pbs.twimg.com/profile_images/973625084341501952/JOdA5zhF_normal.jpg" TargetMode="External" /><Relationship Id="rId586" Type="http://schemas.openxmlformats.org/officeDocument/2006/relationships/hyperlink" Target="http://pbs.twimg.com/profile_images/973625084341501952/JOdA5zhF_normal.jpg" TargetMode="External" /><Relationship Id="rId587" Type="http://schemas.openxmlformats.org/officeDocument/2006/relationships/hyperlink" Target="http://pbs.twimg.com/profile_images/973625084341501952/JOdA5zhF_normal.jpg" TargetMode="External" /><Relationship Id="rId588" Type="http://schemas.openxmlformats.org/officeDocument/2006/relationships/hyperlink" Target="http://pbs.twimg.com/profile_images/973625084341501952/JOdA5zhF_normal.jpg" TargetMode="External" /><Relationship Id="rId589" Type="http://schemas.openxmlformats.org/officeDocument/2006/relationships/hyperlink" Target="http://pbs.twimg.com/profile_images/973625084341501952/JOdA5zhF_normal.jpg" TargetMode="External" /><Relationship Id="rId590" Type="http://schemas.openxmlformats.org/officeDocument/2006/relationships/hyperlink" Target="http://pbs.twimg.com/profile_images/973625084341501952/JOdA5zhF_normal.jpg" TargetMode="External" /><Relationship Id="rId591" Type="http://schemas.openxmlformats.org/officeDocument/2006/relationships/hyperlink" Target="http://pbs.twimg.com/profile_images/973625084341501952/JOdA5zhF_normal.jpg" TargetMode="External" /><Relationship Id="rId592" Type="http://schemas.openxmlformats.org/officeDocument/2006/relationships/hyperlink" Target="http://pbs.twimg.com/profile_images/790663045345312768/p_yzEcTp_normal.jpg" TargetMode="External" /><Relationship Id="rId593" Type="http://schemas.openxmlformats.org/officeDocument/2006/relationships/hyperlink" Target="http://pbs.twimg.com/profile_images/790663045345312768/p_yzEcTp_normal.jpg" TargetMode="External" /><Relationship Id="rId594" Type="http://schemas.openxmlformats.org/officeDocument/2006/relationships/hyperlink" Target="https://pbs.twimg.com/media/D02H_hIU0AAU4no.jpg" TargetMode="External" /><Relationship Id="rId595" Type="http://schemas.openxmlformats.org/officeDocument/2006/relationships/hyperlink" Target="http://pbs.twimg.com/profile_images/447272511747526656/vl21lxoc_normal.jpeg" TargetMode="External" /><Relationship Id="rId596" Type="http://schemas.openxmlformats.org/officeDocument/2006/relationships/hyperlink" Target="http://pbs.twimg.com/profile_images/447272511747526656/vl21lxoc_normal.jpeg" TargetMode="External" /><Relationship Id="rId597" Type="http://schemas.openxmlformats.org/officeDocument/2006/relationships/hyperlink" Target="https://pbs.twimg.com/media/D1OhRGyU4AAweCa.jpg" TargetMode="External" /><Relationship Id="rId598" Type="http://schemas.openxmlformats.org/officeDocument/2006/relationships/hyperlink" Target="http://pbs.twimg.com/profile_images/447272511747526656/vl21lxoc_normal.jpeg" TargetMode="External" /><Relationship Id="rId599" Type="http://schemas.openxmlformats.org/officeDocument/2006/relationships/hyperlink" Target="http://pbs.twimg.com/profile_images/447272511747526656/vl21lxoc_normal.jpeg" TargetMode="External" /><Relationship Id="rId600" Type="http://schemas.openxmlformats.org/officeDocument/2006/relationships/hyperlink" Target="http://pbs.twimg.com/profile_images/447272511747526656/vl21lxoc_normal.jpeg" TargetMode="External" /><Relationship Id="rId601" Type="http://schemas.openxmlformats.org/officeDocument/2006/relationships/hyperlink" Target="https://pbs.twimg.com/media/D1OjYDkU8AALa5e.jpg" TargetMode="External" /><Relationship Id="rId602" Type="http://schemas.openxmlformats.org/officeDocument/2006/relationships/hyperlink" Target="http://pbs.twimg.com/profile_images/447272511747526656/vl21lxoc_normal.jpeg" TargetMode="External" /><Relationship Id="rId603" Type="http://schemas.openxmlformats.org/officeDocument/2006/relationships/hyperlink" Target="https://pbs.twimg.com/media/D1OkFHqUcAE1063.jpg" TargetMode="External" /><Relationship Id="rId604" Type="http://schemas.openxmlformats.org/officeDocument/2006/relationships/hyperlink" Target="http://pbs.twimg.com/profile_images/447272511747526656/vl21lxoc_normal.jpeg" TargetMode="External" /><Relationship Id="rId605" Type="http://schemas.openxmlformats.org/officeDocument/2006/relationships/hyperlink" Target="https://pbs.twimg.com/media/D1OmNP5VAAIRoOw.jpg" TargetMode="External" /><Relationship Id="rId606" Type="http://schemas.openxmlformats.org/officeDocument/2006/relationships/hyperlink" Target="https://pbs.twimg.com/media/D1OnGvYU0AAxXKp.jpg" TargetMode="External" /><Relationship Id="rId607" Type="http://schemas.openxmlformats.org/officeDocument/2006/relationships/hyperlink" Target="http://pbs.twimg.com/profile_images/447272511747526656/vl21lxoc_normal.jpeg" TargetMode="External" /><Relationship Id="rId608" Type="http://schemas.openxmlformats.org/officeDocument/2006/relationships/hyperlink" Target="https://pbs.twimg.com/media/D1OoiVOVsAA4daa.jpg" TargetMode="External" /><Relationship Id="rId609" Type="http://schemas.openxmlformats.org/officeDocument/2006/relationships/hyperlink" Target="http://pbs.twimg.com/profile_images/447272511747526656/vl21lxoc_normal.jpeg" TargetMode="External" /><Relationship Id="rId610" Type="http://schemas.openxmlformats.org/officeDocument/2006/relationships/hyperlink" Target="http://pbs.twimg.com/profile_images/447272511747526656/vl21lxoc_normal.jpeg" TargetMode="External" /><Relationship Id="rId611" Type="http://schemas.openxmlformats.org/officeDocument/2006/relationships/hyperlink" Target="http://pbs.twimg.com/profile_images/925699162695278593/CEww6QuP_normal.jpg" TargetMode="External" /><Relationship Id="rId612" Type="http://schemas.openxmlformats.org/officeDocument/2006/relationships/hyperlink" Target="http://pbs.twimg.com/profile_images/790663045345312768/p_yzEcTp_normal.jpg" TargetMode="External" /><Relationship Id="rId613" Type="http://schemas.openxmlformats.org/officeDocument/2006/relationships/hyperlink" Target="http://pbs.twimg.com/profile_images/790663045345312768/p_yzEcTp_normal.jpg" TargetMode="External" /><Relationship Id="rId614" Type="http://schemas.openxmlformats.org/officeDocument/2006/relationships/hyperlink" Target="http://pbs.twimg.com/profile_images/790663045345312768/p_yzEcTp_normal.jpg" TargetMode="External" /><Relationship Id="rId615" Type="http://schemas.openxmlformats.org/officeDocument/2006/relationships/hyperlink" Target="http://pbs.twimg.com/profile_images/790663045345312768/p_yzEcTp_normal.jpg" TargetMode="External" /><Relationship Id="rId616" Type="http://schemas.openxmlformats.org/officeDocument/2006/relationships/hyperlink" Target="http://pbs.twimg.com/profile_images/790663045345312768/p_yzEcTp_normal.jpg" TargetMode="External" /><Relationship Id="rId617" Type="http://schemas.openxmlformats.org/officeDocument/2006/relationships/hyperlink" Target="http://pbs.twimg.com/profile_images/790663045345312768/p_yzEcTp_normal.jpg" TargetMode="External" /><Relationship Id="rId618" Type="http://schemas.openxmlformats.org/officeDocument/2006/relationships/hyperlink" Target="http://pbs.twimg.com/profile_images/790663045345312768/p_yzEcTp_normal.jpg" TargetMode="External" /><Relationship Id="rId619" Type="http://schemas.openxmlformats.org/officeDocument/2006/relationships/hyperlink" Target="https://pbs.twimg.com/media/D0qe_SSWkAAb2UT.png" TargetMode="External" /><Relationship Id="rId620" Type="http://schemas.openxmlformats.org/officeDocument/2006/relationships/hyperlink" Target="http://pbs.twimg.com/profile_images/790663045345312768/p_yzEcTp_normal.jpg" TargetMode="External" /><Relationship Id="rId621" Type="http://schemas.openxmlformats.org/officeDocument/2006/relationships/hyperlink" Target="http://pbs.twimg.com/profile_images/790663045345312768/p_yzEcTp_normal.jpg" TargetMode="External" /><Relationship Id="rId622" Type="http://schemas.openxmlformats.org/officeDocument/2006/relationships/hyperlink" Target="http://pbs.twimg.com/profile_images/790663045345312768/p_yzEcTp_normal.jpg" TargetMode="External" /><Relationship Id="rId623" Type="http://schemas.openxmlformats.org/officeDocument/2006/relationships/hyperlink" Target="https://pbs.twimg.com/media/D1Oa8TlWoAQUouT.jpg" TargetMode="External" /><Relationship Id="rId624" Type="http://schemas.openxmlformats.org/officeDocument/2006/relationships/hyperlink" Target="https://pbs.twimg.com/media/D1ObQKIXcAAw_aa.jpg" TargetMode="External" /><Relationship Id="rId625" Type="http://schemas.openxmlformats.org/officeDocument/2006/relationships/hyperlink" Target="https://pbs.twimg.com/media/D1OgXUQWoAEOjdX.jpg" TargetMode="External" /><Relationship Id="rId626" Type="http://schemas.openxmlformats.org/officeDocument/2006/relationships/hyperlink" Target="http://pbs.twimg.com/profile_images/790663045345312768/p_yzEcTp_normal.jpg" TargetMode="External" /><Relationship Id="rId627" Type="http://schemas.openxmlformats.org/officeDocument/2006/relationships/hyperlink" Target="https://pbs.twimg.com/media/D1ObdpHX4AAxgvx.jpg" TargetMode="External" /><Relationship Id="rId628" Type="http://schemas.openxmlformats.org/officeDocument/2006/relationships/hyperlink" Target="http://pbs.twimg.com/profile_images/790663045345312768/p_yzEcTp_normal.jpg" TargetMode="External" /><Relationship Id="rId629" Type="http://schemas.openxmlformats.org/officeDocument/2006/relationships/hyperlink" Target="https://pbs.twimg.com/media/D1OerdtXcAESGLD.jpg" TargetMode="External" /><Relationship Id="rId630" Type="http://schemas.openxmlformats.org/officeDocument/2006/relationships/hyperlink" Target="https://pbs.twimg.com/media/D1OcskzXcAUvZUY.jpg" TargetMode="External" /><Relationship Id="rId631" Type="http://schemas.openxmlformats.org/officeDocument/2006/relationships/hyperlink" Target="http://pbs.twimg.com/profile_images/790663045345312768/p_yzEcTp_normal.jpg" TargetMode="External" /><Relationship Id="rId632" Type="http://schemas.openxmlformats.org/officeDocument/2006/relationships/hyperlink" Target="https://pbs.twimg.com/media/D1Of82RW0AA_HDs.jpg" TargetMode="External" /><Relationship Id="rId633" Type="http://schemas.openxmlformats.org/officeDocument/2006/relationships/hyperlink" Target="http://pbs.twimg.com/profile_images/790663045345312768/p_yzEcTp_normal.jpg" TargetMode="External" /><Relationship Id="rId634" Type="http://schemas.openxmlformats.org/officeDocument/2006/relationships/hyperlink" Target="https://pbs.twimg.com/media/D1Ob5M5WkAAeMlX.jpg" TargetMode="External" /><Relationship Id="rId635" Type="http://schemas.openxmlformats.org/officeDocument/2006/relationships/hyperlink" Target="http://pbs.twimg.com/profile_images/790663045345312768/p_yzEcTp_normal.jpg" TargetMode="External" /><Relationship Id="rId636" Type="http://schemas.openxmlformats.org/officeDocument/2006/relationships/hyperlink" Target="https://twitter.com/#!/hansappel094/status/1101458462385483776" TargetMode="External" /><Relationship Id="rId637" Type="http://schemas.openxmlformats.org/officeDocument/2006/relationships/hyperlink" Target="https://twitter.com/#!/phil_ibamericas/status/1101467670157889536" TargetMode="External" /><Relationship Id="rId638" Type="http://schemas.openxmlformats.org/officeDocument/2006/relationships/hyperlink" Target="https://twitter.com/#!/phil_ibamericas/status/1101467670157889536" TargetMode="External" /><Relationship Id="rId639" Type="http://schemas.openxmlformats.org/officeDocument/2006/relationships/hyperlink" Target="https://twitter.com/#!/elisabostwick/status/1101468013847560193" TargetMode="External" /><Relationship Id="rId640" Type="http://schemas.openxmlformats.org/officeDocument/2006/relationships/hyperlink" Target="https://twitter.com/#!/elisabostwick/status/1101468013847560193" TargetMode="External" /><Relationship Id="rId641" Type="http://schemas.openxmlformats.org/officeDocument/2006/relationships/hyperlink" Target="https://twitter.com/#!/missbantillo/status/1101470738723135488" TargetMode="External" /><Relationship Id="rId642" Type="http://schemas.openxmlformats.org/officeDocument/2006/relationships/hyperlink" Target="https://twitter.com/#!/missbantillo/status/1101470738723135488" TargetMode="External" /><Relationship Id="rId643" Type="http://schemas.openxmlformats.org/officeDocument/2006/relationships/hyperlink" Target="https://twitter.com/#!/sctayloritrt/status/1101821223678459904" TargetMode="External" /><Relationship Id="rId644" Type="http://schemas.openxmlformats.org/officeDocument/2006/relationships/hyperlink" Target="https://twitter.com/#!/schubelm/status/1102022404266696704" TargetMode="External" /><Relationship Id="rId645" Type="http://schemas.openxmlformats.org/officeDocument/2006/relationships/hyperlink" Target="https://twitter.com/#!/michaelwayskinn/status/1102190479817482240" TargetMode="External" /><Relationship Id="rId646" Type="http://schemas.openxmlformats.org/officeDocument/2006/relationships/hyperlink" Target="https://twitter.com/#!/ms_coniglio/status/1102199469632679936" TargetMode="External" /><Relationship Id="rId647" Type="http://schemas.openxmlformats.org/officeDocument/2006/relationships/hyperlink" Target="https://twitter.com/#!/ms_coniglio/status/1102199469632679936" TargetMode="External" /><Relationship Id="rId648" Type="http://schemas.openxmlformats.org/officeDocument/2006/relationships/hyperlink" Target="https://twitter.com/#!/ms_coniglio/status/1102199469632679936" TargetMode="External" /><Relationship Id="rId649" Type="http://schemas.openxmlformats.org/officeDocument/2006/relationships/hyperlink" Target="https://twitter.com/#!/kidlitqueen/status/1102273803458150401" TargetMode="External" /><Relationship Id="rId650" Type="http://schemas.openxmlformats.org/officeDocument/2006/relationships/hyperlink" Target="https://twitter.com/#!/kidlitqueen/status/1102273803458150401" TargetMode="External" /><Relationship Id="rId651" Type="http://schemas.openxmlformats.org/officeDocument/2006/relationships/hyperlink" Target="https://twitter.com/#!/kidlitqueen/status/1102273803458150401" TargetMode="External" /><Relationship Id="rId652" Type="http://schemas.openxmlformats.org/officeDocument/2006/relationships/hyperlink" Target="https://twitter.com/#!/fyiliteracy/status/1102328873931354112" TargetMode="External" /><Relationship Id="rId653" Type="http://schemas.openxmlformats.org/officeDocument/2006/relationships/hyperlink" Target="https://twitter.com/#!/fyiliteracy/status/1102328873931354112" TargetMode="External" /><Relationship Id="rId654" Type="http://schemas.openxmlformats.org/officeDocument/2006/relationships/hyperlink" Target="https://twitter.com/#!/fyiliteracy/status/1102328873931354112" TargetMode="External" /><Relationship Id="rId655" Type="http://schemas.openxmlformats.org/officeDocument/2006/relationships/hyperlink" Target="https://twitter.com/#!/bonniebird/status/1102375602085089282" TargetMode="External" /><Relationship Id="rId656" Type="http://schemas.openxmlformats.org/officeDocument/2006/relationships/hyperlink" Target="https://twitter.com/#!/bonniebird/status/1102375602085089282" TargetMode="External" /><Relationship Id="rId657" Type="http://schemas.openxmlformats.org/officeDocument/2006/relationships/hyperlink" Target="https://twitter.com/#!/mcmanuskelly/status/1102547802842955776" TargetMode="External" /><Relationship Id="rId658" Type="http://schemas.openxmlformats.org/officeDocument/2006/relationships/hyperlink" Target="https://twitter.com/#!/mcmanuskelly/status/1102547802842955776" TargetMode="External" /><Relationship Id="rId659" Type="http://schemas.openxmlformats.org/officeDocument/2006/relationships/hyperlink" Target="https://twitter.com/#!/mcmanuskelly/status/1102547802842955776" TargetMode="External" /><Relationship Id="rId660" Type="http://schemas.openxmlformats.org/officeDocument/2006/relationships/hyperlink" Target="https://twitter.com/#!/teachlilbee/status/1102689853865689088" TargetMode="External" /><Relationship Id="rId661" Type="http://schemas.openxmlformats.org/officeDocument/2006/relationships/hyperlink" Target="https://twitter.com/#!/mrm1mr/status/1102690484412207104" TargetMode="External" /><Relationship Id="rId662" Type="http://schemas.openxmlformats.org/officeDocument/2006/relationships/hyperlink" Target="https://twitter.com/#!/bsmithleads/status/1102692641052024833" TargetMode="External" /><Relationship Id="rId663" Type="http://schemas.openxmlformats.org/officeDocument/2006/relationships/hyperlink" Target="https://twitter.com/#!/d_layfield/status/1102708003218829313" TargetMode="External" /><Relationship Id="rId664" Type="http://schemas.openxmlformats.org/officeDocument/2006/relationships/hyperlink" Target="https://twitter.com/#!/teresagross625/status/1102719458479693824" TargetMode="External" /><Relationship Id="rId665" Type="http://schemas.openxmlformats.org/officeDocument/2006/relationships/hyperlink" Target="https://twitter.com/#!/mr_alsheimer/status/1102719905378365441" TargetMode="External" /><Relationship Id="rId666" Type="http://schemas.openxmlformats.org/officeDocument/2006/relationships/hyperlink" Target="https://twitter.com/#!/kcasw1/status/1102723609108205570" TargetMode="External" /><Relationship Id="rId667" Type="http://schemas.openxmlformats.org/officeDocument/2006/relationships/hyperlink" Target="https://twitter.com/#!/jill_jrossetti/status/1102725647330353152" TargetMode="External" /><Relationship Id="rId668" Type="http://schemas.openxmlformats.org/officeDocument/2006/relationships/hyperlink" Target="https://twitter.com/#!/mssackstein/status/1102727911763832837" TargetMode="External" /><Relationship Id="rId669" Type="http://schemas.openxmlformats.org/officeDocument/2006/relationships/hyperlink" Target="https://twitter.com/#!/ekalbfus/status/1102728587747213313" TargetMode="External" /><Relationship Id="rId670" Type="http://schemas.openxmlformats.org/officeDocument/2006/relationships/hyperlink" Target="https://twitter.com/#!/tungalagdondog/status/1102734414797201408" TargetMode="External" /><Relationship Id="rId671" Type="http://schemas.openxmlformats.org/officeDocument/2006/relationships/hyperlink" Target="https://twitter.com/#!/librarianarika/status/1102737145146437633" TargetMode="External" /><Relationship Id="rId672" Type="http://schemas.openxmlformats.org/officeDocument/2006/relationships/hyperlink" Target="https://twitter.com/#!/cjwilliams9/status/1102737160971698181" TargetMode="External" /><Relationship Id="rId673" Type="http://schemas.openxmlformats.org/officeDocument/2006/relationships/hyperlink" Target="https://twitter.com/#!/reasenewton/status/1102758816624582656" TargetMode="External" /><Relationship Id="rId674" Type="http://schemas.openxmlformats.org/officeDocument/2006/relationships/hyperlink" Target="https://twitter.com/#!/lebolduslibrary/status/1102768898682900481" TargetMode="External" /><Relationship Id="rId675" Type="http://schemas.openxmlformats.org/officeDocument/2006/relationships/hyperlink" Target="https://twitter.com/#!/sangermanomina/status/1102780321324359681" TargetMode="External" /><Relationship Id="rId676" Type="http://schemas.openxmlformats.org/officeDocument/2006/relationships/hyperlink" Target="https://twitter.com/#!/jyoti1013/status/1102794918043344896" TargetMode="External" /><Relationship Id="rId677" Type="http://schemas.openxmlformats.org/officeDocument/2006/relationships/hyperlink" Target="https://twitter.com/#!/jyoti1013/status/1102794918043344896" TargetMode="External" /><Relationship Id="rId678" Type="http://schemas.openxmlformats.org/officeDocument/2006/relationships/hyperlink" Target="https://twitter.com/#!/jyoti1013/status/1102794918043344896" TargetMode="External" /><Relationship Id="rId679" Type="http://schemas.openxmlformats.org/officeDocument/2006/relationships/hyperlink" Target="https://twitter.com/#!/paonesl/status/1102863553139109888" TargetMode="External" /><Relationship Id="rId680" Type="http://schemas.openxmlformats.org/officeDocument/2006/relationships/hyperlink" Target="https://twitter.com/#!/georgeashford/status/1102898413992112128" TargetMode="External" /><Relationship Id="rId681" Type="http://schemas.openxmlformats.org/officeDocument/2006/relationships/hyperlink" Target="https://twitter.com/#!/cgoodwoman/status/1102922113508433920" TargetMode="External" /><Relationship Id="rId682" Type="http://schemas.openxmlformats.org/officeDocument/2006/relationships/hyperlink" Target="https://twitter.com/#!/dripnchoklate23/status/1102922226897170433" TargetMode="External" /><Relationship Id="rId683" Type="http://schemas.openxmlformats.org/officeDocument/2006/relationships/hyperlink" Target="https://twitter.com/#!/lissabdavies/status/1102940635248488448" TargetMode="External" /><Relationship Id="rId684" Type="http://schemas.openxmlformats.org/officeDocument/2006/relationships/hyperlink" Target="https://twitter.com/#!/bonniebird/status/1102375602085089282" TargetMode="External" /><Relationship Id="rId685" Type="http://schemas.openxmlformats.org/officeDocument/2006/relationships/hyperlink" Target="https://twitter.com/#!/innovativeed/status/1102566281205743616" TargetMode="External" /><Relationship Id="rId686" Type="http://schemas.openxmlformats.org/officeDocument/2006/relationships/hyperlink" Target="https://twitter.com/#!/uvmcess/status/1102946297793970179" TargetMode="External" /><Relationship Id="rId687" Type="http://schemas.openxmlformats.org/officeDocument/2006/relationships/hyperlink" Target="https://twitter.com/#!/innovativeed/status/1102566281205743616" TargetMode="External" /><Relationship Id="rId688" Type="http://schemas.openxmlformats.org/officeDocument/2006/relationships/hyperlink" Target="https://twitter.com/#!/innovativeed/status/1102566815677509632" TargetMode="External" /><Relationship Id="rId689" Type="http://schemas.openxmlformats.org/officeDocument/2006/relationships/hyperlink" Target="https://twitter.com/#!/uvmcess/status/1102946297793970179" TargetMode="External" /><Relationship Id="rId690" Type="http://schemas.openxmlformats.org/officeDocument/2006/relationships/hyperlink" Target="https://twitter.com/#!/theresaolsen22/status/1102968904895381510" TargetMode="External" /><Relationship Id="rId691" Type="http://schemas.openxmlformats.org/officeDocument/2006/relationships/hyperlink" Target="https://twitter.com/#!/rdene915/status/1102296780211920896" TargetMode="External" /><Relationship Id="rId692" Type="http://schemas.openxmlformats.org/officeDocument/2006/relationships/hyperlink" Target="https://twitter.com/#!/rdene915/status/1102296780211920896" TargetMode="External" /><Relationship Id="rId693" Type="http://schemas.openxmlformats.org/officeDocument/2006/relationships/hyperlink" Target="https://twitter.com/#!/rdene915/status/1102296780211920896" TargetMode="External" /><Relationship Id="rId694" Type="http://schemas.openxmlformats.org/officeDocument/2006/relationships/hyperlink" Target="https://twitter.com/#!/rdene915/status/1102296780211920896" TargetMode="External" /><Relationship Id="rId695" Type="http://schemas.openxmlformats.org/officeDocument/2006/relationships/hyperlink" Target="https://twitter.com/#!/rdene915/status/1102296780211920896" TargetMode="External" /><Relationship Id="rId696" Type="http://schemas.openxmlformats.org/officeDocument/2006/relationships/hyperlink" Target="https://twitter.com/#!/rdene915/status/1102296780211920896" TargetMode="External" /><Relationship Id="rId697" Type="http://schemas.openxmlformats.org/officeDocument/2006/relationships/hyperlink" Target="https://twitter.com/#!/rdene915/status/1103024080360476673" TargetMode="External" /><Relationship Id="rId698" Type="http://schemas.openxmlformats.org/officeDocument/2006/relationships/hyperlink" Target="https://twitter.com/#!/rdene915/status/1103024080360476673" TargetMode="External" /><Relationship Id="rId699" Type="http://schemas.openxmlformats.org/officeDocument/2006/relationships/hyperlink" Target="https://twitter.com/#!/jlessard32/status/1103038604664860673" TargetMode="External" /><Relationship Id="rId700" Type="http://schemas.openxmlformats.org/officeDocument/2006/relationships/hyperlink" Target="https://twitter.com/#!/ancrumsara/status/1103088056268214272" TargetMode="External" /><Relationship Id="rId701" Type="http://schemas.openxmlformats.org/officeDocument/2006/relationships/hyperlink" Target="https://twitter.com/#!/costello_tweets/status/1103303060166770689" TargetMode="External" /><Relationship Id="rId702" Type="http://schemas.openxmlformats.org/officeDocument/2006/relationships/hyperlink" Target="https://twitter.com/#!/costello_tweets/status/1103303060166770689" TargetMode="External" /><Relationship Id="rId703" Type="http://schemas.openxmlformats.org/officeDocument/2006/relationships/hyperlink" Target="https://twitter.com/#!/costello_tweets/status/1103303060166770689" TargetMode="External" /><Relationship Id="rId704" Type="http://schemas.openxmlformats.org/officeDocument/2006/relationships/hyperlink" Target="https://twitter.com/#!/m_drez/status/1103658082117341185" TargetMode="External" /><Relationship Id="rId705" Type="http://schemas.openxmlformats.org/officeDocument/2006/relationships/hyperlink" Target="https://twitter.com/#!/m_drez/status/1103658082117341185" TargetMode="External" /><Relationship Id="rId706" Type="http://schemas.openxmlformats.org/officeDocument/2006/relationships/hyperlink" Target="https://twitter.com/#!/m_drez/status/1103658082117341185" TargetMode="External" /><Relationship Id="rId707" Type="http://schemas.openxmlformats.org/officeDocument/2006/relationships/hyperlink" Target="https://twitter.com/#!/m_drez/status/1103658082117341185" TargetMode="External" /><Relationship Id="rId708" Type="http://schemas.openxmlformats.org/officeDocument/2006/relationships/hyperlink" Target="https://twitter.com/#!/mbfxc/status/1103659191745564678" TargetMode="External" /><Relationship Id="rId709" Type="http://schemas.openxmlformats.org/officeDocument/2006/relationships/hyperlink" Target="https://twitter.com/#!/m_drez/status/1102214675410890752" TargetMode="External" /><Relationship Id="rId710" Type="http://schemas.openxmlformats.org/officeDocument/2006/relationships/hyperlink" Target="https://twitter.com/#!/m_drez/status/1102214675410890752" TargetMode="External" /><Relationship Id="rId711" Type="http://schemas.openxmlformats.org/officeDocument/2006/relationships/hyperlink" Target="https://twitter.com/#!/m_drez/status/1102214675410890752" TargetMode="External" /><Relationship Id="rId712" Type="http://schemas.openxmlformats.org/officeDocument/2006/relationships/hyperlink" Target="https://twitter.com/#!/m_drez/status/1103658082117341185" TargetMode="External" /><Relationship Id="rId713" Type="http://schemas.openxmlformats.org/officeDocument/2006/relationships/hyperlink" Target="https://twitter.com/#!/m_drez/status/1103658082117341185" TargetMode="External" /><Relationship Id="rId714" Type="http://schemas.openxmlformats.org/officeDocument/2006/relationships/hyperlink" Target="https://twitter.com/#!/mbfxc/status/1103659191745564678" TargetMode="External" /><Relationship Id="rId715" Type="http://schemas.openxmlformats.org/officeDocument/2006/relationships/hyperlink" Target="https://twitter.com/#!/mbfxc/status/1103659191745564678" TargetMode="External" /><Relationship Id="rId716" Type="http://schemas.openxmlformats.org/officeDocument/2006/relationships/hyperlink" Target="https://twitter.com/#!/insightadvance/status/1103733467077054464" TargetMode="External" /><Relationship Id="rId717" Type="http://schemas.openxmlformats.org/officeDocument/2006/relationships/hyperlink" Target="https://twitter.com/#!/we_are_big_data/status/1103887268790468608" TargetMode="External" /><Relationship Id="rId718" Type="http://schemas.openxmlformats.org/officeDocument/2006/relationships/hyperlink" Target="https://twitter.com/#!/chidambara09/status/1103904032836354049" TargetMode="External" /><Relationship Id="rId719" Type="http://schemas.openxmlformats.org/officeDocument/2006/relationships/hyperlink" Target="https://twitter.com/#!/pakay20/status/1104041773997809664" TargetMode="External" /><Relationship Id="rId720" Type="http://schemas.openxmlformats.org/officeDocument/2006/relationships/hyperlink" Target="https://twitter.com/#!/tuckertech/status/1104043161192677380" TargetMode="External" /><Relationship Id="rId721" Type="http://schemas.openxmlformats.org/officeDocument/2006/relationships/hyperlink" Target="https://twitter.com/#!/mrpjoulton/status/1104043351807004675" TargetMode="External" /><Relationship Id="rId722" Type="http://schemas.openxmlformats.org/officeDocument/2006/relationships/hyperlink" Target="https://twitter.com/#!/carr_8/status/1104253278555004931" TargetMode="External" /><Relationship Id="rId723" Type="http://schemas.openxmlformats.org/officeDocument/2006/relationships/hyperlink" Target="https://twitter.com/#!/carr_8/status/1104253278555004931" TargetMode="External" /><Relationship Id="rId724" Type="http://schemas.openxmlformats.org/officeDocument/2006/relationships/hyperlink" Target="https://twitter.com/#!/carr_8/status/1104253278555004931" TargetMode="External" /><Relationship Id="rId725" Type="http://schemas.openxmlformats.org/officeDocument/2006/relationships/hyperlink" Target="https://twitter.com/#!/mrnunesteach/status/1104281206240141312" TargetMode="External" /><Relationship Id="rId726" Type="http://schemas.openxmlformats.org/officeDocument/2006/relationships/hyperlink" Target="https://twitter.com/#!/mrnunesteach/status/1104281206240141312" TargetMode="External" /><Relationship Id="rId727" Type="http://schemas.openxmlformats.org/officeDocument/2006/relationships/hyperlink" Target="https://twitter.com/#!/mrnunesteach/status/1104281206240141312" TargetMode="External" /><Relationship Id="rId728" Type="http://schemas.openxmlformats.org/officeDocument/2006/relationships/hyperlink" Target="https://twitter.com/#!/johngpettus/status/1104289822766559233" TargetMode="External" /><Relationship Id="rId729" Type="http://schemas.openxmlformats.org/officeDocument/2006/relationships/hyperlink" Target="https://twitter.com/#!/johngpettus/status/1104289822766559233" TargetMode="External" /><Relationship Id="rId730" Type="http://schemas.openxmlformats.org/officeDocument/2006/relationships/hyperlink" Target="https://twitter.com/#!/johngpettus/status/1104289822766559233" TargetMode="External" /><Relationship Id="rId731" Type="http://schemas.openxmlformats.org/officeDocument/2006/relationships/hyperlink" Target="https://twitter.com/#!/katieann_76/status/1104341286545436672" TargetMode="External" /><Relationship Id="rId732" Type="http://schemas.openxmlformats.org/officeDocument/2006/relationships/hyperlink" Target="https://twitter.com/#!/katieann_76/status/1104341286545436672" TargetMode="External" /><Relationship Id="rId733" Type="http://schemas.openxmlformats.org/officeDocument/2006/relationships/hyperlink" Target="https://twitter.com/#!/katieann_76/status/1104341286545436672" TargetMode="External" /><Relationship Id="rId734" Type="http://schemas.openxmlformats.org/officeDocument/2006/relationships/hyperlink" Target="https://twitter.com/#!/leighmragsdale/status/1104403035416117248" TargetMode="External" /><Relationship Id="rId735" Type="http://schemas.openxmlformats.org/officeDocument/2006/relationships/hyperlink" Target="https://twitter.com/#!/m_bostwick/status/1104403875879141377" TargetMode="External" /><Relationship Id="rId736" Type="http://schemas.openxmlformats.org/officeDocument/2006/relationships/hyperlink" Target="https://twitter.com/#!/m_bostwick/status/1104403875879141377" TargetMode="External" /><Relationship Id="rId737" Type="http://schemas.openxmlformats.org/officeDocument/2006/relationships/hyperlink" Target="https://twitter.com/#!/dr_mprince/status/1104404022956568583" TargetMode="External" /><Relationship Id="rId738" Type="http://schemas.openxmlformats.org/officeDocument/2006/relationships/hyperlink" Target="https://twitter.com/#!/dr_mprince/status/1104404022956568583" TargetMode="External" /><Relationship Id="rId739" Type="http://schemas.openxmlformats.org/officeDocument/2006/relationships/hyperlink" Target="https://twitter.com/#!/dr_mprince/status/1104404022956568583" TargetMode="External" /><Relationship Id="rId740" Type="http://schemas.openxmlformats.org/officeDocument/2006/relationships/hyperlink" Target="https://twitter.com/#!/blackapple4ed/status/1104405179510616064" TargetMode="External" /><Relationship Id="rId741" Type="http://schemas.openxmlformats.org/officeDocument/2006/relationships/hyperlink" Target="https://twitter.com/#!/howells_owls/status/1104406362723942400" TargetMode="External" /><Relationship Id="rId742" Type="http://schemas.openxmlformats.org/officeDocument/2006/relationships/hyperlink" Target="https://twitter.com/#!/howells_owls/status/1104406362723942400" TargetMode="External" /><Relationship Id="rId743" Type="http://schemas.openxmlformats.org/officeDocument/2006/relationships/hyperlink" Target="https://twitter.com/#!/edlog411/status/1104406435566280705" TargetMode="External" /><Relationship Id="rId744" Type="http://schemas.openxmlformats.org/officeDocument/2006/relationships/hyperlink" Target="https://twitter.com/#!/edlog411/status/1104406435566280705" TargetMode="External" /><Relationship Id="rId745" Type="http://schemas.openxmlformats.org/officeDocument/2006/relationships/hyperlink" Target="https://twitter.com/#!/jovestickel/status/1104406480810258432" TargetMode="External" /><Relationship Id="rId746" Type="http://schemas.openxmlformats.org/officeDocument/2006/relationships/hyperlink" Target="https://twitter.com/#!/jovestickel/status/1104406480810258432" TargetMode="External" /><Relationship Id="rId747" Type="http://schemas.openxmlformats.org/officeDocument/2006/relationships/hyperlink" Target="https://twitter.com/#!/kjlcole/status/1104406658124533761" TargetMode="External" /><Relationship Id="rId748" Type="http://schemas.openxmlformats.org/officeDocument/2006/relationships/hyperlink" Target="https://twitter.com/#!/kjlcole/status/1104406658124533761" TargetMode="External" /><Relationship Id="rId749" Type="http://schemas.openxmlformats.org/officeDocument/2006/relationships/hyperlink" Target="https://twitter.com/#!/jw_photo_cgn/status/1104406802786066432" TargetMode="External" /><Relationship Id="rId750" Type="http://schemas.openxmlformats.org/officeDocument/2006/relationships/hyperlink" Target="https://twitter.com/#!/jw_photo_cgn/status/1104406802786066432" TargetMode="External" /><Relationship Id="rId751" Type="http://schemas.openxmlformats.org/officeDocument/2006/relationships/hyperlink" Target="https://twitter.com/#!/matzketeaches/status/1102883133089828864" TargetMode="External" /><Relationship Id="rId752" Type="http://schemas.openxmlformats.org/officeDocument/2006/relationships/hyperlink" Target="https://twitter.com/#!/matzketeaches/status/1104406562158923783" TargetMode="External" /><Relationship Id="rId753" Type="http://schemas.openxmlformats.org/officeDocument/2006/relationships/hyperlink" Target="https://twitter.com/#!/matzketeaches/status/1104406562158923783" TargetMode="External" /><Relationship Id="rId754" Type="http://schemas.openxmlformats.org/officeDocument/2006/relationships/hyperlink" Target="https://twitter.com/#!/matzketeaches/status/1104407691009626114" TargetMode="External" /><Relationship Id="rId755" Type="http://schemas.openxmlformats.org/officeDocument/2006/relationships/hyperlink" Target="https://twitter.com/#!/msd_caputo/status/1104407730951983104" TargetMode="External" /><Relationship Id="rId756" Type="http://schemas.openxmlformats.org/officeDocument/2006/relationships/hyperlink" Target="https://twitter.com/#!/timlriley/status/1104407744902250496" TargetMode="External" /><Relationship Id="rId757" Type="http://schemas.openxmlformats.org/officeDocument/2006/relationships/hyperlink" Target="https://twitter.com/#!/bobbiefrench/status/1104408132636295170" TargetMode="External" /><Relationship Id="rId758" Type="http://schemas.openxmlformats.org/officeDocument/2006/relationships/hyperlink" Target="https://twitter.com/#!/sambrin16/status/1104408219194191873" TargetMode="External" /><Relationship Id="rId759" Type="http://schemas.openxmlformats.org/officeDocument/2006/relationships/hyperlink" Target="https://twitter.com/#!/vik5en/status/1104408370797146113" TargetMode="External" /><Relationship Id="rId760" Type="http://schemas.openxmlformats.org/officeDocument/2006/relationships/hyperlink" Target="https://twitter.com/#!/mrschrammel/status/1104408509335158785" TargetMode="External" /><Relationship Id="rId761" Type="http://schemas.openxmlformats.org/officeDocument/2006/relationships/hyperlink" Target="https://twitter.com/#!/mrschrammel/status/1104408509335158785" TargetMode="External" /><Relationship Id="rId762" Type="http://schemas.openxmlformats.org/officeDocument/2006/relationships/hyperlink" Target="https://twitter.com/#!/kennethpowell14/status/1104408569208803329" TargetMode="External" /><Relationship Id="rId763" Type="http://schemas.openxmlformats.org/officeDocument/2006/relationships/hyperlink" Target="https://twitter.com/#!/whsmadamezeitz/status/1104408608475889664" TargetMode="External" /><Relationship Id="rId764" Type="http://schemas.openxmlformats.org/officeDocument/2006/relationships/hyperlink" Target="https://twitter.com/#!/mrcoacheli/status/1104405031229374464" TargetMode="External" /><Relationship Id="rId765" Type="http://schemas.openxmlformats.org/officeDocument/2006/relationships/hyperlink" Target="https://twitter.com/#!/mrcoacheli/status/1104407297973903360" TargetMode="External" /><Relationship Id="rId766" Type="http://schemas.openxmlformats.org/officeDocument/2006/relationships/hyperlink" Target="https://twitter.com/#!/mrcoacheli/status/1104408784447844352" TargetMode="External" /><Relationship Id="rId767" Type="http://schemas.openxmlformats.org/officeDocument/2006/relationships/hyperlink" Target="https://twitter.com/#!/bradylobeth/status/1104396622744698881" TargetMode="External" /><Relationship Id="rId768" Type="http://schemas.openxmlformats.org/officeDocument/2006/relationships/hyperlink" Target="https://twitter.com/#!/bradylobeth/status/1104409092720869382" TargetMode="External" /><Relationship Id="rId769" Type="http://schemas.openxmlformats.org/officeDocument/2006/relationships/hyperlink" Target="https://twitter.com/#!/eli_krumova/status/1104409147238502400" TargetMode="External" /><Relationship Id="rId770" Type="http://schemas.openxmlformats.org/officeDocument/2006/relationships/hyperlink" Target="https://twitter.com/#!/eli_krumova/status/1104409147238502400" TargetMode="External" /><Relationship Id="rId771" Type="http://schemas.openxmlformats.org/officeDocument/2006/relationships/hyperlink" Target="https://twitter.com/#!/mrsrackleyccms/status/1101463961596280833" TargetMode="External" /><Relationship Id="rId772" Type="http://schemas.openxmlformats.org/officeDocument/2006/relationships/hyperlink" Target="https://twitter.com/#!/mrsrackleyccms/status/1101463961596280833" TargetMode="External" /><Relationship Id="rId773" Type="http://schemas.openxmlformats.org/officeDocument/2006/relationships/hyperlink" Target="https://twitter.com/#!/mrsrackleyccms/status/1104409462071353346" TargetMode="External" /><Relationship Id="rId774" Type="http://schemas.openxmlformats.org/officeDocument/2006/relationships/hyperlink" Target="https://twitter.com/#!/suttonmusic_mbc/status/1104409607370407936" TargetMode="External" /><Relationship Id="rId775" Type="http://schemas.openxmlformats.org/officeDocument/2006/relationships/hyperlink" Target="https://twitter.com/#!/ljsmith0414/status/1104409630757675008" TargetMode="External" /><Relationship Id="rId776" Type="http://schemas.openxmlformats.org/officeDocument/2006/relationships/hyperlink" Target="https://twitter.com/#!/ljsmith0414/status/1104409630757675008" TargetMode="External" /><Relationship Id="rId777" Type="http://schemas.openxmlformats.org/officeDocument/2006/relationships/hyperlink" Target="https://twitter.com/#!/heymsclay/status/1104408774188642310" TargetMode="External" /><Relationship Id="rId778" Type="http://schemas.openxmlformats.org/officeDocument/2006/relationships/hyperlink" Target="https://twitter.com/#!/heymsclay/status/1104410035105529857" TargetMode="External" /><Relationship Id="rId779" Type="http://schemas.openxmlformats.org/officeDocument/2006/relationships/hyperlink" Target="https://twitter.com/#!/heymsclay/status/1104410035105529857" TargetMode="External" /><Relationship Id="rId780" Type="http://schemas.openxmlformats.org/officeDocument/2006/relationships/hyperlink" Target="https://twitter.com/#!/hartoflearning/status/1104407152192454656" TargetMode="External" /><Relationship Id="rId781" Type="http://schemas.openxmlformats.org/officeDocument/2006/relationships/hyperlink" Target="https://twitter.com/#!/hartoflearning/status/1104407152192454656" TargetMode="External" /><Relationship Id="rId782" Type="http://schemas.openxmlformats.org/officeDocument/2006/relationships/hyperlink" Target="https://twitter.com/#!/hartoflearning/status/1104407152192454656" TargetMode="External" /><Relationship Id="rId783" Type="http://schemas.openxmlformats.org/officeDocument/2006/relationships/hyperlink" Target="https://twitter.com/#!/hartoflearning/status/1104410187484475392" TargetMode="External" /><Relationship Id="rId784" Type="http://schemas.openxmlformats.org/officeDocument/2006/relationships/hyperlink" Target="https://twitter.com/#!/hartoflearning/status/1104410187484475392" TargetMode="External" /><Relationship Id="rId785" Type="http://schemas.openxmlformats.org/officeDocument/2006/relationships/hyperlink" Target="https://twitter.com/#!/academcaccident/status/1104410204462968832" TargetMode="External" /><Relationship Id="rId786" Type="http://schemas.openxmlformats.org/officeDocument/2006/relationships/hyperlink" Target="https://twitter.com/#!/academcaccident/status/1104410204462968832" TargetMode="External" /><Relationship Id="rId787" Type="http://schemas.openxmlformats.org/officeDocument/2006/relationships/hyperlink" Target="https://twitter.com/#!/kimaman_abe/status/1104404819022876672" TargetMode="External" /><Relationship Id="rId788" Type="http://schemas.openxmlformats.org/officeDocument/2006/relationships/hyperlink" Target="https://twitter.com/#!/kimaman_abe/status/1104405470423465985" TargetMode="External" /><Relationship Id="rId789" Type="http://schemas.openxmlformats.org/officeDocument/2006/relationships/hyperlink" Target="https://twitter.com/#!/kimaman_abe/status/1104406972424769536" TargetMode="External" /><Relationship Id="rId790" Type="http://schemas.openxmlformats.org/officeDocument/2006/relationships/hyperlink" Target="https://twitter.com/#!/kimaman_abe/status/1104408193751568384" TargetMode="External" /><Relationship Id="rId791" Type="http://schemas.openxmlformats.org/officeDocument/2006/relationships/hyperlink" Target="https://twitter.com/#!/kimaman_abe/status/1104409195309355008" TargetMode="External" /><Relationship Id="rId792" Type="http://schemas.openxmlformats.org/officeDocument/2006/relationships/hyperlink" Target="https://twitter.com/#!/kimaman_abe/status/1104410261635719170" TargetMode="External" /><Relationship Id="rId793" Type="http://schemas.openxmlformats.org/officeDocument/2006/relationships/hyperlink" Target="https://twitter.com/#!/hansappel094/status/1101458462385483776" TargetMode="External" /><Relationship Id="rId794" Type="http://schemas.openxmlformats.org/officeDocument/2006/relationships/hyperlink" Target="https://twitter.com/#!/hansappel094/status/1101458462385483776" TargetMode="External" /><Relationship Id="rId795" Type="http://schemas.openxmlformats.org/officeDocument/2006/relationships/hyperlink" Target="https://twitter.com/#!/bar_zie/status/1101603243803770881" TargetMode="External" /><Relationship Id="rId796" Type="http://schemas.openxmlformats.org/officeDocument/2006/relationships/hyperlink" Target="https://twitter.com/#!/bar_zie/status/1101603243803770881" TargetMode="External" /><Relationship Id="rId797" Type="http://schemas.openxmlformats.org/officeDocument/2006/relationships/hyperlink" Target="https://twitter.com/#!/bar_zie/status/1101871726626070528" TargetMode="External" /><Relationship Id="rId798" Type="http://schemas.openxmlformats.org/officeDocument/2006/relationships/hyperlink" Target="https://twitter.com/#!/bar_zie/status/1102206001695084544" TargetMode="External" /><Relationship Id="rId799" Type="http://schemas.openxmlformats.org/officeDocument/2006/relationships/hyperlink" Target="https://twitter.com/#!/bar_zie/status/1102206001695084544" TargetMode="External" /><Relationship Id="rId800" Type="http://schemas.openxmlformats.org/officeDocument/2006/relationships/hyperlink" Target="https://twitter.com/#!/bar_zie/status/1102206001695084544" TargetMode="External" /><Relationship Id="rId801" Type="http://schemas.openxmlformats.org/officeDocument/2006/relationships/hyperlink" Target="https://twitter.com/#!/bar_zie/status/1104307154838794240" TargetMode="External" /><Relationship Id="rId802" Type="http://schemas.openxmlformats.org/officeDocument/2006/relationships/hyperlink" Target="https://twitter.com/#!/bar_zie/status/1104307154838794240" TargetMode="External" /><Relationship Id="rId803" Type="http://schemas.openxmlformats.org/officeDocument/2006/relationships/hyperlink" Target="https://twitter.com/#!/bar_zie/status/1104307154838794240" TargetMode="External" /><Relationship Id="rId804" Type="http://schemas.openxmlformats.org/officeDocument/2006/relationships/hyperlink" Target="https://twitter.com/#!/bar_zie/status/1104409952154722304" TargetMode="External" /><Relationship Id="rId805" Type="http://schemas.openxmlformats.org/officeDocument/2006/relationships/hyperlink" Target="https://twitter.com/#!/bar_zie/status/1104410337380614144" TargetMode="External" /><Relationship Id="rId806" Type="http://schemas.openxmlformats.org/officeDocument/2006/relationships/hyperlink" Target="https://twitter.com/#!/heculuckdave/status/1104409800400498689" TargetMode="External" /><Relationship Id="rId807" Type="http://schemas.openxmlformats.org/officeDocument/2006/relationships/hyperlink" Target="https://twitter.com/#!/heculuckdave/status/1104410429164417024" TargetMode="External" /><Relationship Id="rId808" Type="http://schemas.openxmlformats.org/officeDocument/2006/relationships/hyperlink" Target="https://twitter.com/#!/heculuckdave/status/1104410429164417024" TargetMode="External" /><Relationship Id="rId809" Type="http://schemas.openxmlformats.org/officeDocument/2006/relationships/hyperlink" Target="https://twitter.com/#!/heculuckdave/status/1104410485246455809" TargetMode="External" /><Relationship Id="rId810" Type="http://schemas.openxmlformats.org/officeDocument/2006/relationships/hyperlink" Target="https://twitter.com/#!/cokhsap/status/1104410492561485824" TargetMode="External" /><Relationship Id="rId811" Type="http://schemas.openxmlformats.org/officeDocument/2006/relationships/hyperlink" Target="https://twitter.com/#!/istaylearning/status/1104406242523414529" TargetMode="External" /><Relationship Id="rId812" Type="http://schemas.openxmlformats.org/officeDocument/2006/relationships/hyperlink" Target="https://twitter.com/#!/istaylearning/status/1104407781669367808" TargetMode="External" /><Relationship Id="rId813" Type="http://schemas.openxmlformats.org/officeDocument/2006/relationships/hyperlink" Target="https://twitter.com/#!/istaylearning/status/1104409426134413313" TargetMode="External" /><Relationship Id="rId814" Type="http://schemas.openxmlformats.org/officeDocument/2006/relationships/hyperlink" Target="https://twitter.com/#!/istaylearning/status/1104410994183294980" TargetMode="External" /><Relationship Id="rId815" Type="http://schemas.openxmlformats.org/officeDocument/2006/relationships/hyperlink" Target="https://twitter.com/#!/mwholloway/status/1104411150547075072" TargetMode="External" /><Relationship Id="rId816" Type="http://schemas.openxmlformats.org/officeDocument/2006/relationships/hyperlink" Target="https://twitter.com/#!/sspellmancann/status/1104411405229338624" TargetMode="External" /><Relationship Id="rId817" Type="http://schemas.openxmlformats.org/officeDocument/2006/relationships/hyperlink" Target="https://twitter.com/#!/sspellmancann/status/1104411405229338624" TargetMode="External" /><Relationship Id="rId818" Type="http://schemas.openxmlformats.org/officeDocument/2006/relationships/hyperlink" Target="https://twitter.com/#!/drmcgettigan/status/1104411207807705088" TargetMode="External" /><Relationship Id="rId819" Type="http://schemas.openxmlformats.org/officeDocument/2006/relationships/hyperlink" Target="https://twitter.com/#!/tanyaavrith/status/1104411415006380032" TargetMode="External" /><Relationship Id="rId820" Type="http://schemas.openxmlformats.org/officeDocument/2006/relationships/hyperlink" Target="https://twitter.com/#!/drmcgettigan/status/1104411207807705088" TargetMode="External" /><Relationship Id="rId821" Type="http://schemas.openxmlformats.org/officeDocument/2006/relationships/hyperlink" Target="https://twitter.com/#!/tanyaavrith/status/1104411415006380032" TargetMode="External" /><Relationship Id="rId822" Type="http://schemas.openxmlformats.org/officeDocument/2006/relationships/hyperlink" Target="https://twitter.com/#!/drnonnemaker/status/1104408102437355521" TargetMode="External" /><Relationship Id="rId823" Type="http://schemas.openxmlformats.org/officeDocument/2006/relationships/hyperlink" Target="https://twitter.com/#!/drnonnemaker/status/1104408265142796288" TargetMode="External" /><Relationship Id="rId824" Type="http://schemas.openxmlformats.org/officeDocument/2006/relationships/hyperlink" Target="https://twitter.com/#!/drnonnemaker/status/1104410052239216640" TargetMode="External" /><Relationship Id="rId825" Type="http://schemas.openxmlformats.org/officeDocument/2006/relationships/hyperlink" Target="https://twitter.com/#!/drnonnemaker/status/1104411507167842304" TargetMode="External" /><Relationship Id="rId826" Type="http://schemas.openxmlformats.org/officeDocument/2006/relationships/hyperlink" Target="https://twitter.com/#!/dcpsmoss/status/1104411564986298368" TargetMode="External" /><Relationship Id="rId827" Type="http://schemas.openxmlformats.org/officeDocument/2006/relationships/hyperlink" Target="https://twitter.com/#!/kerrenttech/status/1104411652319924224" TargetMode="External" /><Relationship Id="rId828" Type="http://schemas.openxmlformats.org/officeDocument/2006/relationships/hyperlink" Target="https://twitter.com/#!/courtkneeruns/status/1104411804883546112" TargetMode="External" /><Relationship Id="rId829" Type="http://schemas.openxmlformats.org/officeDocument/2006/relationships/hyperlink" Target="https://twitter.com/#!/courtkneeruns/status/1104411804883546112" TargetMode="External" /><Relationship Id="rId830" Type="http://schemas.openxmlformats.org/officeDocument/2006/relationships/hyperlink" Target="https://twitter.com/#!/julnilsmith/status/1102921903688294400" TargetMode="External" /><Relationship Id="rId831" Type="http://schemas.openxmlformats.org/officeDocument/2006/relationships/hyperlink" Target="https://twitter.com/#!/burgessdave/status/1102689148773621761" TargetMode="External" /><Relationship Id="rId832" Type="http://schemas.openxmlformats.org/officeDocument/2006/relationships/hyperlink" Target="https://twitter.com/#!/tljamesa/status/1104412032865050624" TargetMode="External" /><Relationship Id="rId833" Type="http://schemas.openxmlformats.org/officeDocument/2006/relationships/hyperlink" Target="https://twitter.com/#!/melsideb/status/1104404705491341312" TargetMode="External" /><Relationship Id="rId834" Type="http://schemas.openxmlformats.org/officeDocument/2006/relationships/hyperlink" Target="https://twitter.com/#!/melsideb/status/1104408197744345088" TargetMode="External" /><Relationship Id="rId835" Type="http://schemas.openxmlformats.org/officeDocument/2006/relationships/hyperlink" Target="https://twitter.com/#!/melsideb/status/1104409900317212672" TargetMode="External" /><Relationship Id="rId836" Type="http://schemas.openxmlformats.org/officeDocument/2006/relationships/hyperlink" Target="https://twitter.com/#!/melsideb/status/1104411890883551232" TargetMode="External" /><Relationship Id="rId837" Type="http://schemas.openxmlformats.org/officeDocument/2006/relationships/hyperlink" Target="https://twitter.com/#!/taramartinedu/status/1104408622359085057" TargetMode="External" /><Relationship Id="rId838" Type="http://schemas.openxmlformats.org/officeDocument/2006/relationships/hyperlink" Target="https://twitter.com/#!/julie_kuhn/status/1104412296145707010" TargetMode="External" /><Relationship Id="rId839" Type="http://schemas.openxmlformats.org/officeDocument/2006/relationships/hyperlink" Target="https://twitter.com/#!/tammyallenread2/status/1104412300138688517" TargetMode="External" /><Relationship Id="rId840" Type="http://schemas.openxmlformats.org/officeDocument/2006/relationships/hyperlink" Target="https://twitter.com/#!/jodybritten/status/1104412354035503104" TargetMode="External" /><Relationship Id="rId841" Type="http://schemas.openxmlformats.org/officeDocument/2006/relationships/hyperlink" Target="https://twitter.com/#!/abney45/status/1104412408829882368" TargetMode="External" /><Relationship Id="rId842" Type="http://schemas.openxmlformats.org/officeDocument/2006/relationships/hyperlink" Target="https://twitter.com/#!/steinbrinklaura/status/1104408336500428801" TargetMode="External" /><Relationship Id="rId843" Type="http://schemas.openxmlformats.org/officeDocument/2006/relationships/hyperlink" Target="https://twitter.com/#!/steinbrinklaura/status/1104410589017923584" TargetMode="External" /><Relationship Id="rId844" Type="http://schemas.openxmlformats.org/officeDocument/2006/relationships/hyperlink" Target="https://twitter.com/#!/steinbrinklaura/status/1104412583312932865" TargetMode="External" /><Relationship Id="rId845" Type="http://schemas.openxmlformats.org/officeDocument/2006/relationships/hyperlink" Target="https://twitter.com/#!/steinbrinklaura/status/1104412655228542981" TargetMode="External" /><Relationship Id="rId846" Type="http://schemas.openxmlformats.org/officeDocument/2006/relationships/hyperlink" Target="https://twitter.com/#!/steinbrinklaura/status/1104412655228542981" TargetMode="External" /><Relationship Id="rId847" Type="http://schemas.openxmlformats.org/officeDocument/2006/relationships/hyperlink" Target="https://twitter.com/#!/yvesmainville/status/1104406269459341314" TargetMode="External" /><Relationship Id="rId848" Type="http://schemas.openxmlformats.org/officeDocument/2006/relationships/hyperlink" Target="https://twitter.com/#!/yvesmainville/status/1104406269459341314" TargetMode="External" /><Relationship Id="rId849" Type="http://schemas.openxmlformats.org/officeDocument/2006/relationships/hyperlink" Target="https://twitter.com/#!/yvesmainville/status/1104413045521108993" TargetMode="External" /><Relationship Id="rId850" Type="http://schemas.openxmlformats.org/officeDocument/2006/relationships/hyperlink" Target="https://twitter.com/#!/sandywahitis/status/1104413730492755968" TargetMode="External" /><Relationship Id="rId851" Type="http://schemas.openxmlformats.org/officeDocument/2006/relationships/hyperlink" Target="https://twitter.com/#!/sandywahitis/status/1104413730492755968" TargetMode="External" /><Relationship Id="rId852" Type="http://schemas.openxmlformats.org/officeDocument/2006/relationships/hyperlink" Target="https://twitter.com/#!/whitmerteaching/status/1104414018427604992" TargetMode="External" /><Relationship Id="rId853" Type="http://schemas.openxmlformats.org/officeDocument/2006/relationships/hyperlink" Target="https://twitter.com/#!/casitacreates/status/1104414387228487681" TargetMode="External" /><Relationship Id="rId854" Type="http://schemas.openxmlformats.org/officeDocument/2006/relationships/hyperlink" Target="https://twitter.com/#!/learnerlisa1/status/1104412852058812416" TargetMode="External" /><Relationship Id="rId855" Type="http://schemas.openxmlformats.org/officeDocument/2006/relationships/hyperlink" Target="https://twitter.com/#!/learnerlisa1/status/1104412973114818561" TargetMode="External" /><Relationship Id="rId856" Type="http://schemas.openxmlformats.org/officeDocument/2006/relationships/hyperlink" Target="https://twitter.com/#!/learnerlisa1/status/1104413180309237760" TargetMode="External" /><Relationship Id="rId857" Type="http://schemas.openxmlformats.org/officeDocument/2006/relationships/hyperlink" Target="https://twitter.com/#!/learnerlisa1/status/1104413469498138624" TargetMode="External" /><Relationship Id="rId858" Type="http://schemas.openxmlformats.org/officeDocument/2006/relationships/hyperlink" Target="https://twitter.com/#!/learnerlisa1/status/1104413469498138624" TargetMode="External" /><Relationship Id="rId859" Type="http://schemas.openxmlformats.org/officeDocument/2006/relationships/hyperlink" Target="https://twitter.com/#!/learnerlisa1/status/1104414260912930816" TargetMode="External" /><Relationship Id="rId860" Type="http://schemas.openxmlformats.org/officeDocument/2006/relationships/hyperlink" Target="https://twitter.com/#!/learnerlisa1/status/1104414391645151232" TargetMode="External" /><Relationship Id="rId861" Type="http://schemas.openxmlformats.org/officeDocument/2006/relationships/hyperlink" Target="https://twitter.com/#!/lportnoy/status/1104415007687741441" TargetMode="External" /><Relationship Id="rId862" Type="http://schemas.openxmlformats.org/officeDocument/2006/relationships/hyperlink" Target="https://twitter.com/#!/lportnoy/status/1104415602972622848" TargetMode="External" /><Relationship Id="rId863" Type="http://schemas.openxmlformats.org/officeDocument/2006/relationships/hyperlink" Target="https://twitter.com/#!/lportnoy/status/1104415602972622848" TargetMode="External" /><Relationship Id="rId864" Type="http://schemas.openxmlformats.org/officeDocument/2006/relationships/hyperlink" Target="https://twitter.com/#!/learnics1/status/1104413990401310720" TargetMode="External" /><Relationship Id="rId865" Type="http://schemas.openxmlformats.org/officeDocument/2006/relationships/hyperlink" Target="https://twitter.com/#!/cleardiff/status/1104415853846511617" TargetMode="External" /><Relationship Id="rId866" Type="http://schemas.openxmlformats.org/officeDocument/2006/relationships/hyperlink" Target="https://twitter.com/#!/erik_youngman/status/1104415754110283776" TargetMode="External" /><Relationship Id="rId867" Type="http://schemas.openxmlformats.org/officeDocument/2006/relationships/hyperlink" Target="https://twitter.com/#!/erik_youngman/status/1104415754110283776" TargetMode="External" /><Relationship Id="rId868" Type="http://schemas.openxmlformats.org/officeDocument/2006/relationships/hyperlink" Target="https://twitter.com/#!/erik_youngman/status/1104416173523902465" TargetMode="External" /><Relationship Id="rId869" Type="http://schemas.openxmlformats.org/officeDocument/2006/relationships/hyperlink" Target="https://twitter.com/#!/erik_youngman/status/1104416173523902465" TargetMode="External" /><Relationship Id="rId870" Type="http://schemas.openxmlformats.org/officeDocument/2006/relationships/hyperlink" Target="https://twitter.com/#!/raczyz/status/1104342886953431040" TargetMode="External" /><Relationship Id="rId871" Type="http://schemas.openxmlformats.org/officeDocument/2006/relationships/hyperlink" Target="https://twitter.com/#!/raczyz/status/1104342886953431040" TargetMode="External" /><Relationship Id="rId872" Type="http://schemas.openxmlformats.org/officeDocument/2006/relationships/hyperlink" Target="https://twitter.com/#!/raczyz/status/1104342886953431040" TargetMode="External" /><Relationship Id="rId873" Type="http://schemas.openxmlformats.org/officeDocument/2006/relationships/hyperlink" Target="https://twitter.com/#!/suetonnesen/status/1104217357960933376" TargetMode="External" /><Relationship Id="rId874" Type="http://schemas.openxmlformats.org/officeDocument/2006/relationships/hyperlink" Target="https://twitter.com/#!/smgaillard/status/1104327408663040003" TargetMode="External" /><Relationship Id="rId875" Type="http://schemas.openxmlformats.org/officeDocument/2006/relationships/hyperlink" Target="https://twitter.com/#!/smgaillard/status/1104327408663040003" TargetMode="External" /><Relationship Id="rId876" Type="http://schemas.openxmlformats.org/officeDocument/2006/relationships/hyperlink" Target="https://twitter.com/#!/smgaillard/status/1104327408663040003" TargetMode="External" /><Relationship Id="rId877" Type="http://schemas.openxmlformats.org/officeDocument/2006/relationships/hyperlink" Target="https://twitter.com/#!/suetonnesen/status/1104217357960933376" TargetMode="External" /><Relationship Id="rId878" Type="http://schemas.openxmlformats.org/officeDocument/2006/relationships/hyperlink" Target="https://twitter.com/#!/jaybilly2/status/1104215926902349824" TargetMode="External" /><Relationship Id="rId879" Type="http://schemas.openxmlformats.org/officeDocument/2006/relationships/hyperlink" Target="https://twitter.com/#!/jaybilly2/status/1104215926902349824" TargetMode="External" /><Relationship Id="rId880" Type="http://schemas.openxmlformats.org/officeDocument/2006/relationships/hyperlink" Target="https://twitter.com/#!/jaybilly2/status/1104215926902349824" TargetMode="External" /><Relationship Id="rId881" Type="http://schemas.openxmlformats.org/officeDocument/2006/relationships/hyperlink" Target="https://twitter.com/#!/jaybilly2/status/1104403772145573889" TargetMode="External" /><Relationship Id="rId882" Type="http://schemas.openxmlformats.org/officeDocument/2006/relationships/hyperlink" Target="https://twitter.com/#!/jaybilly2/status/1104403772145573889" TargetMode="External" /><Relationship Id="rId883" Type="http://schemas.openxmlformats.org/officeDocument/2006/relationships/hyperlink" Target="https://twitter.com/#!/suetonnesen/status/1104217357960933376" TargetMode="External" /><Relationship Id="rId884" Type="http://schemas.openxmlformats.org/officeDocument/2006/relationships/hyperlink" Target="https://twitter.com/#!/suetonnesen/status/1104217357960933376" TargetMode="External" /><Relationship Id="rId885" Type="http://schemas.openxmlformats.org/officeDocument/2006/relationships/hyperlink" Target="https://twitter.com/#!/suetonnesen/status/1104217357960933376" TargetMode="External" /><Relationship Id="rId886" Type="http://schemas.openxmlformats.org/officeDocument/2006/relationships/hyperlink" Target="https://twitter.com/#!/suetonnesen/status/1104217357960933376" TargetMode="External" /><Relationship Id="rId887" Type="http://schemas.openxmlformats.org/officeDocument/2006/relationships/hyperlink" Target="https://twitter.com/#!/saneebell/status/1104360582323601408" TargetMode="External" /><Relationship Id="rId888" Type="http://schemas.openxmlformats.org/officeDocument/2006/relationships/hyperlink" Target="https://twitter.com/#!/saneebell/status/1104360582323601408" TargetMode="External" /><Relationship Id="rId889" Type="http://schemas.openxmlformats.org/officeDocument/2006/relationships/hyperlink" Target="https://twitter.com/#!/saneebell/status/1104360582323601408" TargetMode="External" /><Relationship Id="rId890" Type="http://schemas.openxmlformats.org/officeDocument/2006/relationships/hyperlink" Target="https://twitter.com/#!/suetonnesen/status/1104217357960933376" TargetMode="External" /><Relationship Id="rId891" Type="http://schemas.openxmlformats.org/officeDocument/2006/relationships/hyperlink" Target="https://twitter.com/#!/suetonnesen/status/1104216785845284864" TargetMode="External" /><Relationship Id="rId892" Type="http://schemas.openxmlformats.org/officeDocument/2006/relationships/hyperlink" Target="https://twitter.com/#!/suetonnesen/status/1104216785845284864" TargetMode="External" /><Relationship Id="rId893" Type="http://schemas.openxmlformats.org/officeDocument/2006/relationships/hyperlink" Target="https://twitter.com/#!/suetonnesen/status/1104216785845284864" TargetMode="External" /><Relationship Id="rId894" Type="http://schemas.openxmlformats.org/officeDocument/2006/relationships/hyperlink" Target="https://twitter.com/#!/suetonnesen/status/1104217357960933376" TargetMode="External" /><Relationship Id="rId895" Type="http://schemas.openxmlformats.org/officeDocument/2006/relationships/hyperlink" Target="https://twitter.com/#!/suetonnesen/status/1104217357960933376" TargetMode="External" /><Relationship Id="rId896" Type="http://schemas.openxmlformats.org/officeDocument/2006/relationships/hyperlink" Target="https://twitter.com/#!/suetonnesen/status/1104217357960933376" TargetMode="External" /><Relationship Id="rId897" Type="http://schemas.openxmlformats.org/officeDocument/2006/relationships/hyperlink" Target="https://twitter.com/#!/suetonnesen/status/1104217357960933376" TargetMode="External" /><Relationship Id="rId898" Type="http://schemas.openxmlformats.org/officeDocument/2006/relationships/hyperlink" Target="https://twitter.com/#!/suetonnesen/status/1104217357960933376" TargetMode="External" /><Relationship Id="rId899" Type="http://schemas.openxmlformats.org/officeDocument/2006/relationships/hyperlink" Target="https://twitter.com/#!/suetonnesen/status/1104406695948673029" TargetMode="External" /><Relationship Id="rId900" Type="http://schemas.openxmlformats.org/officeDocument/2006/relationships/hyperlink" Target="https://twitter.com/#!/suetonnesen/status/1104416826119733248" TargetMode="External" /><Relationship Id="rId901" Type="http://schemas.openxmlformats.org/officeDocument/2006/relationships/hyperlink" Target="https://twitter.com/#!/suetonnesen/status/1104416826119733248" TargetMode="External" /><Relationship Id="rId902" Type="http://schemas.openxmlformats.org/officeDocument/2006/relationships/hyperlink" Target="https://twitter.com/#!/misterdebuono/status/1104414674492092416" TargetMode="External" /><Relationship Id="rId903" Type="http://schemas.openxmlformats.org/officeDocument/2006/relationships/hyperlink" Target="https://twitter.com/#!/misterdebuono/status/1104416083337928705" TargetMode="External" /><Relationship Id="rId904" Type="http://schemas.openxmlformats.org/officeDocument/2006/relationships/hyperlink" Target="https://twitter.com/#!/misterdebuono/status/1104416083337928705" TargetMode="External" /><Relationship Id="rId905" Type="http://schemas.openxmlformats.org/officeDocument/2006/relationships/hyperlink" Target="https://twitter.com/#!/iluveducating/status/1104416834139377669" TargetMode="External" /><Relationship Id="rId906" Type="http://schemas.openxmlformats.org/officeDocument/2006/relationships/hyperlink" Target="https://twitter.com/#!/iluveducating/status/1104416845455605760" TargetMode="External" /><Relationship Id="rId907" Type="http://schemas.openxmlformats.org/officeDocument/2006/relationships/hyperlink" Target="https://twitter.com/#!/burgessdave/status/1104410826151157762" TargetMode="External" /><Relationship Id="rId908" Type="http://schemas.openxmlformats.org/officeDocument/2006/relationships/hyperlink" Target="https://twitter.com/#!/tishrich/status/1104411800777326597" TargetMode="External" /><Relationship Id="rId909" Type="http://schemas.openxmlformats.org/officeDocument/2006/relationships/hyperlink" Target="https://twitter.com/#!/iluveducating/status/1104223502444449792" TargetMode="External" /><Relationship Id="rId910" Type="http://schemas.openxmlformats.org/officeDocument/2006/relationships/hyperlink" Target="https://twitter.com/#!/iluveducating/status/1104223502444449792" TargetMode="External" /><Relationship Id="rId911" Type="http://schemas.openxmlformats.org/officeDocument/2006/relationships/hyperlink" Target="https://twitter.com/#!/iluveducating/status/1104223502444449792" TargetMode="External" /><Relationship Id="rId912" Type="http://schemas.openxmlformats.org/officeDocument/2006/relationships/hyperlink" Target="https://twitter.com/#!/iluveducating/status/1104409302155120640" TargetMode="External" /><Relationship Id="rId913" Type="http://schemas.openxmlformats.org/officeDocument/2006/relationships/hyperlink" Target="https://twitter.com/#!/iluveducating/status/1104409760873500673" TargetMode="External" /><Relationship Id="rId914" Type="http://schemas.openxmlformats.org/officeDocument/2006/relationships/hyperlink" Target="https://twitter.com/#!/iluveducating/status/1104409802648834048" TargetMode="External" /><Relationship Id="rId915" Type="http://schemas.openxmlformats.org/officeDocument/2006/relationships/hyperlink" Target="https://twitter.com/#!/iluveducating/status/1104410143897411584" TargetMode="External" /><Relationship Id="rId916" Type="http://schemas.openxmlformats.org/officeDocument/2006/relationships/hyperlink" Target="https://twitter.com/#!/iluveducating/status/1104410767284150274" TargetMode="External" /><Relationship Id="rId917" Type="http://schemas.openxmlformats.org/officeDocument/2006/relationships/hyperlink" Target="https://twitter.com/#!/iluveducating/status/1104411620099481600" TargetMode="External" /><Relationship Id="rId918" Type="http://schemas.openxmlformats.org/officeDocument/2006/relationships/hyperlink" Target="https://twitter.com/#!/iluveducating/status/1104416834139377669" TargetMode="External" /><Relationship Id="rId919" Type="http://schemas.openxmlformats.org/officeDocument/2006/relationships/hyperlink" Target="https://twitter.com/#!/prettysqueaky/status/1104417395525988352" TargetMode="External" /><Relationship Id="rId920" Type="http://schemas.openxmlformats.org/officeDocument/2006/relationships/hyperlink" Target="https://twitter.com/#!/prettysqueaky/status/1104417395525988352" TargetMode="External" /><Relationship Id="rId921" Type="http://schemas.openxmlformats.org/officeDocument/2006/relationships/hyperlink" Target="https://twitter.com/#!/themusicweaver/status/1104417959727038464" TargetMode="External" /><Relationship Id="rId922" Type="http://schemas.openxmlformats.org/officeDocument/2006/relationships/hyperlink" Target="https://twitter.com/#!/themusicweaver/status/1104417959727038464" TargetMode="External" /><Relationship Id="rId923" Type="http://schemas.openxmlformats.org/officeDocument/2006/relationships/hyperlink" Target="https://twitter.com/#!/tinker_bell0/status/1104418045408276481" TargetMode="External" /><Relationship Id="rId924" Type="http://schemas.openxmlformats.org/officeDocument/2006/relationships/hyperlink" Target="https://twitter.com/#!/ronjame1/status/1104419796941197316" TargetMode="External" /><Relationship Id="rId925" Type="http://schemas.openxmlformats.org/officeDocument/2006/relationships/hyperlink" Target="https://twitter.com/#!/ayushchopra24/status/1104419903333851136" TargetMode="External" /><Relationship Id="rId926" Type="http://schemas.openxmlformats.org/officeDocument/2006/relationships/hyperlink" Target="https://twitter.com/#!/mesachielake/status/1104420799966937088" TargetMode="External" /><Relationship Id="rId927" Type="http://schemas.openxmlformats.org/officeDocument/2006/relationships/hyperlink" Target="https://twitter.com/#!/mesachielake/status/1104420799966937088" TargetMode="External" /><Relationship Id="rId928" Type="http://schemas.openxmlformats.org/officeDocument/2006/relationships/hyperlink" Target="https://twitter.com/#!/mmiller112/status/1104423003197239301" TargetMode="External" /><Relationship Id="rId929" Type="http://schemas.openxmlformats.org/officeDocument/2006/relationships/hyperlink" Target="https://twitter.com/#!/mmiller112/status/1104423023577321472" TargetMode="External" /><Relationship Id="rId930" Type="http://schemas.openxmlformats.org/officeDocument/2006/relationships/hyperlink" Target="https://twitter.com/#!/garcoju/status/1104423209984761858" TargetMode="External" /><Relationship Id="rId931" Type="http://schemas.openxmlformats.org/officeDocument/2006/relationships/hyperlink" Target="https://twitter.com/#!/tmarchyok/status/1104423603666268161" TargetMode="External" /><Relationship Id="rId932" Type="http://schemas.openxmlformats.org/officeDocument/2006/relationships/hyperlink" Target="https://twitter.com/#!/johnluthringer/status/1104423732527927297" TargetMode="External" /><Relationship Id="rId933" Type="http://schemas.openxmlformats.org/officeDocument/2006/relationships/hyperlink" Target="https://twitter.com/#!/janine_brooks/status/1104423902598451200" TargetMode="External" /><Relationship Id="rId934" Type="http://schemas.openxmlformats.org/officeDocument/2006/relationships/hyperlink" Target="https://twitter.com/#!/janine_brooks/status/1104423902598451200" TargetMode="External" /><Relationship Id="rId935" Type="http://schemas.openxmlformats.org/officeDocument/2006/relationships/hyperlink" Target="https://twitter.com/#!/brynmj99/status/1104424253896704001" TargetMode="External" /><Relationship Id="rId936" Type="http://schemas.openxmlformats.org/officeDocument/2006/relationships/hyperlink" Target="https://twitter.com/#!/tiffanyalrefae/status/1104424543874138113" TargetMode="External" /><Relationship Id="rId937" Type="http://schemas.openxmlformats.org/officeDocument/2006/relationships/hyperlink" Target="https://twitter.com/#!/teresaflutemath/status/1104423660100730880" TargetMode="External" /><Relationship Id="rId938" Type="http://schemas.openxmlformats.org/officeDocument/2006/relationships/hyperlink" Target="https://twitter.com/#!/teresaflutemath/status/1104423660100730880" TargetMode="External" /><Relationship Id="rId939" Type="http://schemas.openxmlformats.org/officeDocument/2006/relationships/hyperlink" Target="https://twitter.com/#!/teresaflutemath/status/1104425553317244928" TargetMode="External" /><Relationship Id="rId940" Type="http://schemas.openxmlformats.org/officeDocument/2006/relationships/hyperlink" Target="https://twitter.com/#!/schisik/status/1104428520367890433" TargetMode="External" /><Relationship Id="rId941" Type="http://schemas.openxmlformats.org/officeDocument/2006/relationships/hyperlink" Target="https://twitter.com/#!/kaitlinxtart/status/1104428535228321793" TargetMode="External" /><Relationship Id="rId942" Type="http://schemas.openxmlformats.org/officeDocument/2006/relationships/hyperlink" Target="https://twitter.com/#!/tomstoner24/status/1104428983804932097" TargetMode="External" /><Relationship Id="rId943" Type="http://schemas.openxmlformats.org/officeDocument/2006/relationships/hyperlink" Target="https://twitter.com/#!/tomstoner24/status/1104429025416695809" TargetMode="External" /><Relationship Id="rId944" Type="http://schemas.openxmlformats.org/officeDocument/2006/relationships/hyperlink" Target="https://twitter.com/#!/mistercavey/status/1101906906824663041" TargetMode="External" /><Relationship Id="rId945" Type="http://schemas.openxmlformats.org/officeDocument/2006/relationships/hyperlink" Target="https://twitter.com/#!/jcasatodd/status/1101892635520892929" TargetMode="External" /><Relationship Id="rId946" Type="http://schemas.openxmlformats.org/officeDocument/2006/relationships/hyperlink" Target="https://twitter.com/#!/mistercavey/status/1101906906824663041" TargetMode="External" /><Relationship Id="rId947" Type="http://schemas.openxmlformats.org/officeDocument/2006/relationships/hyperlink" Target="https://twitter.com/#!/jcasatodd/status/1101892635520892929" TargetMode="External" /><Relationship Id="rId948" Type="http://schemas.openxmlformats.org/officeDocument/2006/relationships/hyperlink" Target="https://twitter.com/#!/mistercavey/status/1101906906824663041" TargetMode="External" /><Relationship Id="rId949" Type="http://schemas.openxmlformats.org/officeDocument/2006/relationships/hyperlink" Target="https://twitter.com/#!/jcasatodd/status/1101892635520892929" TargetMode="External" /><Relationship Id="rId950" Type="http://schemas.openxmlformats.org/officeDocument/2006/relationships/hyperlink" Target="https://twitter.com/#!/mistercavey/status/1101906906824663041" TargetMode="External" /><Relationship Id="rId951" Type="http://schemas.openxmlformats.org/officeDocument/2006/relationships/hyperlink" Target="https://twitter.com/#!/mistercavey/status/1101906906824663041" TargetMode="External" /><Relationship Id="rId952" Type="http://schemas.openxmlformats.org/officeDocument/2006/relationships/hyperlink" Target="https://twitter.com/#!/jcasatodd/status/1101892635520892929" TargetMode="External" /><Relationship Id="rId953" Type="http://schemas.openxmlformats.org/officeDocument/2006/relationships/hyperlink" Target="https://twitter.com/#!/jcasatodd/status/1101892635520892929" TargetMode="External" /><Relationship Id="rId954" Type="http://schemas.openxmlformats.org/officeDocument/2006/relationships/hyperlink" Target="https://twitter.com/#!/wonderananya/status/1102775610772844544" TargetMode="External" /><Relationship Id="rId955" Type="http://schemas.openxmlformats.org/officeDocument/2006/relationships/hyperlink" Target="https://twitter.com/#!/ayushchopra24/status/1104419903333851136" TargetMode="External" /><Relationship Id="rId956" Type="http://schemas.openxmlformats.org/officeDocument/2006/relationships/hyperlink" Target="https://twitter.com/#!/jcasatodd/status/1102188280764878848" TargetMode="External" /><Relationship Id="rId957" Type="http://schemas.openxmlformats.org/officeDocument/2006/relationships/hyperlink" Target="https://twitter.com/#!/wonderananya/status/1102775610772844544" TargetMode="External" /><Relationship Id="rId958" Type="http://schemas.openxmlformats.org/officeDocument/2006/relationships/hyperlink" Target="https://twitter.com/#!/jcasatodd/status/1102188280764878848" TargetMode="External" /><Relationship Id="rId959" Type="http://schemas.openxmlformats.org/officeDocument/2006/relationships/hyperlink" Target="https://twitter.com/#!/jenniferlagarde/status/1102273101537062912" TargetMode="External" /><Relationship Id="rId960" Type="http://schemas.openxmlformats.org/officeDocument/2006/relationships/hyperlink" Target="https://twitter.com/#!/jcasatodd/status/1102190783430569984" TargetMode="External" /><Relationship Id="rId961" Type="http://schemas.openxmlformats.org/officeDocument/2006/relationships/hyperlink" Target="https://twitter.com/#!/jenniferlagarde/status/1102273101537062912" TargetMode="External" /><Relationship Id="rId962" Type="http://schemas.openxmlformats.org/officeDocument/2006/relationships/hyperlink" Target="https://twitter.com/#!/jcasatodd/status/1102190783430569984" TargetMode="External" /><Relationship Id="rId963" Type="http://schemas.openxmlformats.org/officeDocument/2006/relationships/hyperlink" Target="https://twitter.com/#!/mrrondot/status/1103413203940204544" TargetMode="External" /><Relationship Id="rId964" Type="http://schemas.openxmlformats.org/officeDocument/2006/relationships/hyperlink" Target="https://twitter.com/#!/gmckinney2/status/1103290102892109828" TargetMode="External" /><Relationship Id="rId965" Type="http://schemas.openxmlformats.org/officeDocument/2006/relationships/hyperlink" Target="https://twitter.com/#!/gmckinney2/status/1103290102892109828" TargetMode="External" /><Relationship Id="rId966" Type="http://schemas.openxmlformats.org/officeDocument/2006/relationships/hyperlink" Target="https://twitter.com/#!/gmckinney2/status/1103452710693679105" TargetMode="External" /><Relationship Id="rId967" Type="http://schemas.openxmlformats.org/officeDocument/2006/relationships/hyperlink" Target="https://twitter.com/#!/gmckinney2/status/1104410918870487041" TargetMode="External" /><Relationship Id="rId968" Type="http://schemas.openxmlformats.org/officeDocument/2006/relationships/hyperlink" Target="https://twitter.com/#!/jcasatodd/status/1103287177906143235" TargetMode="External" /><Relationship Id="rId969" Type="http://schemas.openxmlformats.org/officeDocument/2006/relationships/hyperlink" Target="https://twitter.com/#!/mrrondot/status/1103413203940204544" TargetMode="External" /><Relationship Id="rId970" Type="http://schemas.openxmlformats.org/officeDocument/2006/relationships/hyperlink" Target="https://twitter.com/#!/jcasatodd/status/1103287177906143235" TargetMode="External" /><Relationship Id="rId971" Type="http://schemas.openxmlformats.org/officeDocument/2006/relationships/hyperlink" Target="https://twitter.com/#!/burgess_shelley/status/1104410381483565056" TargetMode="External" /><Relationship Id="rId972" Type="http://schemas.openxmlformats.org/officeDocument/2006/relationships/hyperlink" Target="https://twitter.com/#!/burgessdave/status/1104409085443661826" TargetMode="External" /><Relationship Id="rId973" Type="http://schemas.openxmlformats.org/officeDocument/2006/relationships/hyperlink" Target="https://twitter.com/#!/taramartinedu/status/1104409165945024512" TargetMode="External" /><Relationship Id="rId974" Type="http://schemas.openxmlformats.org/officeDocument/2006/relationships/hyperlink" Target="https://twitter.com/#!/taramartinedu/status/1104410611197374464" TargetMode="External" /><Relationship Id="rId975" Type="http://schemas.openxmlformats.org/officeDocument/2006/relationships/hyperlink" Target="https://twitter.com/#!/dbc_inc/status/1104414747322134530" TargetMode="External" /><Relationship Id="rId976" Type="http://schemas.openxmlformats.org/officeDocument/2006/relationships/hyperlink" Target="https://twitter.com/#!/dbc_inc/status/1104414781929336833" TargetMode="External" /><Relationship Id="rId977" Type="http://schemas.openxmlformats.org/officeDocument/2006/relationships/hyperlink" Target="https://twitter.com/#!/jcasatodd/status/1104410293227147264" TargetMode="External" /><Relationship Id="rId978" Type="http://schemas.openxmlformats.org/officeDocument/2006/relationships/hyperlink" Target="https://twitter.com/#!/jeffnelsontli/status/1104405860153942017" TargetMode="External" /><Relationship Id="rId979" Type="http://schemas.openxmlformats.org/officeDocument/2006/relationships/hyperlink" Target="https://twitter.com/#!/burgess_shelley/status/1104410381483565056" TargetMode="External" /><Relationship Id="rId980" Type="http://schemas.openxmlformats.org/officeDocument/2006/relationships/hyperlink" Target="https://twitter.com/#!/taramartinedu/status/1104410611197374464" TargetMode="External" /><Relationship Id="rId981" Type="http://schemas.openxmlformats.org/officeDocument/2006/relationships/hyperlink" Target="https://twitter.com/#!/dbc_inc/status/1104414747322134530" TargetMode="External" /><Relationship Id="rId982" Type="http://schemas.openxmlformats.org/officeDocument/2006/relationships/hyperlink" Target="https://twitter.com/#!/jcasatodd/status/1104410293227147264" TargetMode="External" /><Relationship Id="rId983" Type="http://schemas.openxmlformats.org/officeDocument/2006/relationships/hyperlink" Target="https://twitter.com/#!/burgess_shelley/status/1104410633108250625" TargetMode="External" /><Relationship Id="rId984" Type="http://schemas.openxmlformats.org/officeDocument/2006/relationships/hyperlink" Target="https://twitter.com/#!/burgessdave/status/1104410702515601408" TargetMode="External" /><Relationship Id="rId985" Type="http://schemas.openxmlformats.org/officeDocument/2006/relationships/hyperlink" Target="https://twitter.com/#!/jcasatodd/status/1104410514627547137" TargetMode="External" /><Relationship Id="rId986" Type="http://schemas.openxmlformats.org/officeDocument/2006/relationships/hyperlink" Target="https://twitter.com/#!/alicekeeler/status/1104422190546444288" TargetMode="External" /><Relationship Id="rId987" Type="http://schemas.openxmlformats.org/officeDocument/2006/relationships/hyperlink" Target="https://twitter.com/#!/alicekeeler/status/1104422916727308288" TargetMode="External" /><Relationship Id="rId988" Type="http://schemas.openxmlformats.org/officeDocument/2006/relationships/hyperlink" Target="https://twitter.com/#!/alicekeeler/status/1104422917637435392" TargetMode="External" /><Relationship Id="rId989" Type="http://schemas.openxmlformats.org/officeDocument/2006/relationships/hyperlink" Target="https://twitter.com/#!/jcasatodd/status/1104410556327489536" TargetMode="External" /><Relationship Id="rId990" Type="http://schemas.openxmlformats.org/officeDocument/2006/relationships/hyperlink" Target="https://twitter.com/#!/tsschmidty/status/1104406335146221570" TargetMode="External" /><Relationship Id="rId991" Type="http://schemas.openxmlformats.org/officeDocument/2006/relationships/hyperlink" Target="https://twitter.com/#!/jcasatodd/status/1104410957936242688" TargetMode="External" /><Relationship Id="rId992" Type="http://schemas.openxmlformats.org/officeDocument/2006/relationships/hyperlink" Target="https://twitter.com/#!/jcasatodd/status/1104428244168835073" TargetMode="External" /><Relationship Id="rId993" Type="http://schemas.openxmlformats.org/officeDocument/2006/relationships/hyperlink" Target="https://twitter.com/#!/nbartley6/status/1104220024267509761" TargetMode="External" /><Relationship Id="rId994" Type="http://schemas.openxmlformats.org/officeDocument/2006/relationships/hyperlink" Target="https://twitter.com/#!/nbartley6/status/1104220024267509761" TargetMode="External" /><Relationship Id="rId995" Type="http://schemas.openxmlformats.org/officeDocument/2006/relationships/hyperlink" Target="https://twitter.com/#!/nbartley6/status/1104220024267509761" TargetMode="External" /><Relationship Id="rId996" Type="http://schemas.openxmlformats.org/officeDocument/2006/relationships/hyperlink" Target="https://twitter.com/#!/nbartley6/status/1104410715178393601" TargetMode="External" /><Relationship Id="rId997" Type="http://schemas.openxmlformats.org/officeDocument/2006/relationships/hyperlink" Target="https://twitter.com/#!/nbartley6/status/1104412297727000576" TargetMode="External" /><Relationship Id="rId998" Type="http://schemas.openxmlformats.org/officeDocument/2006/relationships/hyperlink" Target="https://twitter.com/#!/nbartley6/status/1104412297727000576" TargetMode="External" /><Relationship Id="rId999" Type="http://schemas.openxmlformats.org/officeDocument/2006/relationships/hyperlink" Target="https://twitter.com/#!/jcasatodd/status/1104428244168835073" TargetMode="External" /><Relationship Id="rId1000" Type="http://schemas.openxmlformats.org/officeDocument/2006/relationships/hyperlink" Target="https://twitter.com/#!/mospillman/status/1104405708005502976" TargetMode="External" /><Relationship Id="rId1001" Type="http://schemas.openxmlformats.org/officeDocument/2006/relationships/hyperlink" Target="https://twitter.com/#!/mospillman/status/1104407663310524417" TargetMode="External" /><Relationship Id="rId1002" Type="http://schemas.openxmlformats.org/officeDocument/2006/relationships/hyperlink" Target="https://twitter.com/#!/mospillman/status/1104408665765937152" TargetMode="External" /><Relationship Id="rId1003" Type="http://schemas.openxmlformats.org/officeDocument/2006/relationships/hyperlink" Target="https://twitter.com/#!/mospillman/status/1104410242509651969" TargetMode="External" /><Relationship Id="rId1004" Type="http://schemas.openxmlformats.org/officeDocument/2006/relationships/hyperlink" Target="https://twitter.com/#!/mospillman/status/1104410678113255424" TargetMode="External" /><Relationship Id="rId1005" Type="http://schemas.openxmlformats.org/officeDocument/2006/relationships/hyperlink" Target="https://twitter.com/#!/burgessdave/status/1104411960232206336" TargetMode="External" /><Relationship Id="rId1006" Type="http://schemas.openxmlformats.org/officeDocument/2006/relationships/hyperlink" Target="https://twitter.com/#!/jcasatodd/status/1104428244168835073" TargetMode="External" /><Relationship Id="rId1007" Type="http://schemas.openxmlformats.org/officeDocument/2006/relationships/hyperlink" Target="https://twitter.com/#!/jeffreykubiak/status/1104403108073857024" TargetMode="External" /><Relationship Id="rId1008" Type="http://schemas.openxmlformats.org/officeDocument/2006/relationships/hyperlink" Target="https://twitter.com/#!/jeffreykubiak/status/1104403108073857024" TargetMode="External" /><Relationship Id="rId1009" Type="http://schemas.openxmlformats.org/officeDocument/2006/relationships/hyperlink" Target="https://twitter.com/#!/jeffreykubiak/status/1104403108073857024" TargetMode="External" /><Relationship Id="rId1010" Type="http://schemas.openxmlformats.org/officeDocument/2006/relationships/hyperlink" Target="https://twitter.com/#!/jeffreykubiak/status/1104411116157853696" TargetMode="External" /><Relationship Id="rId1011" Type="http://schemas.openxmlformats.org/officeDocument/2006/relationships/hyperlink" Target="https://twitter.com/#!/jeffreykubiak/status/1104411116157853696" TargetMode="External" /><Relationship Id="rId1012" Type="http://schemas.openxmlformats.org/officeDocument/2006/relationships/hyperlink" Target="https://twitter.com/#!/jeffreykubiak/status/1104411116157853696" TargetMode="External" /><Relationship Id="rId1013" Type="http://schemas.openxmlformats.org/officeDocument/2006/relationships/hyperlink" Target="https://twitter.com/#!/jcasatodd/status/1104428244168835073" TargetMode="External" /><Relationship Id="rId1014" Type="http://schemas.openxmlformats.org/officeDocument/2006/relationships/hyperlink" Target="https://twitter.com/#!/jcasatodd/status/1104428244168835073" TargetMode="External" /><Relationship Id="rId1015" Type="http://schemas.openxmlformats.org/officeDocument/2006/relationships/hyperlink" Target="https://twitter.com/#!/tishrich/status/1104286723985465345" TargetMode="External" /><Relationship Id="rId1016" Type="http://schemas.openxmlformats.org/officeDocument/2006/relationships/hyperlink" Target="https://twitter.com/#!/tishrich/status/1104286723985465345" TargetMode="External" /><Relationship Id="rId1017" Type="http://schemas.openxmlformats.org/officeDocument/2006/relationships/hyperlink" Target="https://twitter.com/#!/tishrich/status/1104286723985465345" TargetMode="External" /><Relationship Id="rId1018" Type="http://schemas.openxmlformats.org/officeDocument/2006/relationships/hyperlink" Target="https://twitter.com/#!/tishrich/status/1104412327456063490" TargetMode="External" /><Relationship Id="rId1019" Type="http://schemas.openxmlformats.org/officeDocument/2006/relationships/hyperlink" Target="https://twitter.com/#!/tishrich/status/1104412647942807553" TargetMode="External" /><Relationship Id="rId1020" Type="http://schemas.openxmlformats.org/officeDocument/2006/relationships/hyperlink" Target="https://twitter.com/#!/tishrich/status/1104412647942807553" TargetMode="External" /><Relationship Id="rId1021" Type="http://schemas.openxmlformats.org/officeDocument/2006/relationships/hyperlink" Target="https://twitter.com/#!/tishrich/status/1104413060658130945" TargetMode="External" /><Relationship Id="rId1022" Type="http://schemas.openxmlformats.org/officeDocument/2006/relationships/hyperlink" Target="https://twitter.com/#!/jcasatodd/status/1104428244168835073" TargetMode="External" /><Relationship Id="rId1023" Type="http://schemas.openxmlformats.org/officeDocument/2006/relationships/hyperlink" Target="https://twitter.com/#!/bethhouf/status/1104215590905040896" TargetMode="External" /><Relationship Id="rId1024" Type="http://schemas.openxmlformats.org/officeDocument/2006/relationships/hyperlink" Target="https://twitter.com/#!/bethhouf/status/1104215590905040896" TargetMode="External" /><Relationship Id="rId1025" Type="http://schemas.openxmlformats.org/officeDocument/2006/relationships/hyperlink" Target="https://twitter.com/#!/bethhouf/status/1104399622213115904" TargetMode="External" /><Relationship Id="rId1026" Type="http://schemas.openxmlformats.org/officeDocument/2006/relationships/hyperlink" Target="https://twitter.com/#!/bethhouf/status/1104407851739635712" TargetMode="External" /><Relationship Id="rId1027" Type="http://schemas.openxmlformats.org/officeDocument/2006/relationships/hyperlink" Target="https://twitter.com/#!/burgess_shelley/status/1104235532597354496" TargetMode="External" /><Relationship Id="rId1028" Type="http://schemas.openxmlformats.org/officeDocument/2006/relationships/hyperlink" Target="https://twitter.com/#!/burgess_shelley/status/1104410381483565056" TargetMode="External" /><Relationship Id="rId1029" Type="http://schemas.openxmlformats.org/officeDocument/2006/relationships/hyperlink" Target="https://twitter.com/#!/burgessdave/status/1104226286208081921" TargetMode="External" /><Relationship Id="rId1030" Type="http://schemas.openxmlformats.org/officeDocument/2006/relationships/hyperlink" Target="https://twitter.com/#!/taramartinedu/status/1104395761276649474" TargetMode="External" /><Relationship Id="rId1031" Type="http://schemas.openxmlformats.org/officeDocument/2006/relationships/hyperlink" Target="https://twitter.com/#!/taramartinedu/status/1104410611197374464" TargetMode="External" /><Relationship Id="rId1032" Type="http://schemas.openxmlformats.org/officeDocument/2006/relationships/hyperlink" Target="https://twitter.com/#!/dbc_inc/status/1104414747322134530" TargetMode="External" /><Relationship Id="rId1033" Type="http://schemas.openxmlformats.org/officeDocument/2006/relationships/hyperlink" Target="https://twitter.com/#!/jcasatodd/status/1104410293227147264" TargetMode="External" /><Relationship Id="rId1034" Type="http://schemas.openxmlformats.org/officeDocument/2006/relationships/hyperlink" Target="https://twitter.com/#!/jcasatodd/status/1104428244168835073" TargetMode="External" /><Relationship Id="rId1035" Type="http://schemas.openxmlformats.org/officeDocument/2006/relationships/hyperlink" Target="https://twitter.com/#!/burgess_shelley/status/1104041041701683201" TargetMode="External" /><Relationship Id="rId1036" Type="http://schemas.openxmlformats.org/officeDocument/2006/relationships/hyperlink" Target="https://twitter.com/#!/burgess_shelley/status/1104235532597354496" TargetMode="External" /><Relationship Id="rId1037" Type="http://schemas.openxmlformats.org/officeDocument/2006/relationships/hyperlink" Target="https://twitter.com/#!/burgess_shelley/status/1104395082063503360" TargetMode="External" /><Relationship Id="rId1038" Type="http://schemas.openxmlformats.org/officeDocument/2006/relationships/hyperlink" Target="https://twitter.com/#!/burgess_shelley/status/1104404002060431360" TargetMode="External" /><Relationship Id="rId1039" Type="http://schemas.openxmlformats.org/officeDocument/2006/relationships/hyperlink" Target="https://twitter.com/#!/burgess_shelley/status/1104405615256858624" TargetMode="External" /><Relationship Id="rId1040" Type="http://schemas.openxmlformats.org/officeDocument/2006/relationships/hyperlink" Target="https://twitter.com/#!/burgess_shelley/status/1104407405180334080" TargetMode="External" /><Relationship Id="rId1041" Type="http://schemas.openxmlformats.org/officeDocument/2006/relationships/hyperlink" Target="https://twitter.com/#!/burgess_shelley/status/1104408343811043333" TargetMode="External" /><Relationship Id="rId1042" Type="http://schemas.openxmlformats.org/officeDocument/2006/relationships/hyperlink" Target="https://twitter.com/#!/burgess_shelley/status/1104410381483565056" TargetMode="External" /><Relationship Id="rId1043" Type="http://schemas.openxmlformats.org/officeDocument/2006/relationships/hyperlink" Target="https://twitter.com/#!/burgess_shelley/status/1104410381483565056" TargetMode="External" /><Relationship Id="rId1044" Type="http://schemas.openxmlformats.org/officeDocument/2006/relationships/hyperlink" Target="https://twitter.com/#!/burgess_shelley/status/1104410381483565056" TargetMode="External" /><Relationship Id="rId1045" Type="http://schemas.openxmlformats.org/officeDocument/2006/relationships/hyperlink" Target="https://twitter.com/#!/burgess_shelley/status/1104410381483565056" TargetMode="External" /><Relationship Id="rId1046" Type="http://schemas.openxmlformats.org/officeDocument/2006/relationships/hyperlink" Target="https://twitter.com/#!/burgess_shelley/status/1104410633108250625" TargetMode="External" /><Relationship Id="rId1047" Type="http://schemas.openxmlformats.org/officeDocument/2006/relationships/hyperlink" Target="https://twitter.com/#!/burgess_shelley/status/1104410712565145600" TargetMode="External" /><Relationship Id="rId1048" Type="http://schemas.openxmlformats.org/officeDocument/2006/relationships/hyperlink" Target="https://twitter.com/#!/burgessdave/status/1104226286208081921" TargetMode="External" /><Relationship Id="rId1049" Type="http://schemas.openxmlformats.org/officeDocument/2006/relationships/hyperlink" Target="https://twitter.com/#!/taramartinedu/status/1104395761276649474" TargetMode="External" /><Relationship Id="rId1050" Type="http://schemas.openxmlformats.org/officeDocument/2006/relationships/hyperlink" Target="https://twitter.com/#!/taramartinedu/status/1104410611197374464" TargetMode="External" /><Relationship Id="rId1051" Type="http://schemas.openxmlformats.org/officeDocument/2006/relationships/hyperlink" Target="https://twitter.com/#!/dbc_inc/status/1104414747322134530" TargetMode="External" /><Relationship Id="rId1052" Type="http://schemas.openxmlformats.org/officeDocument/2006/relationships/hyperlink" Target="https://twitter.com/#!/jcasatodd/status/1104410293227147264" TargetMode="External" /><Relationship Id="rId1053" Type="http://schemas.openxmlformats.org/officeDocument/2006/relationships/hyperlink" Target="https://twitter.com/#!/jcasatodd/status/1104428244168835073" TargetMode="External" /><Relationship Id="rId1054" Type="http://schemas.openxmlformats.org/officeDocument/2006/relationships/hyperlink" Target="https://twitter.com/#!/taramartinedu/status/1102695434928164869" TargetMode="External" /><Relationship Id="rId1055" Type="http://schemas.openxmlformats.org/officeDocument/2006/relationships/hyperlink" Target="https://twitter.com/#!/taramartinedu/status/1104395748035252229" TargetMode="External" /><Relationship Id="rId1056" Type="http://schemas.openxmlformats.org/officeDocument/2006/relationships/hyperlink" Target="https://twitter.com/#!/taramartinedu/status/1104395761276649474" TargetMode="External" /><Relationship Id="rId1057" Type="http://schemas.openxmlformats.org/officeDocument/2006/relationships/hyperlink" Target="https://twitter.com/#!/taramartinedu/status/1104405088142065664" TargetMode="External" /><Relationship Id="rId1058" Type="http://schemas.openxmlformats.org/officeDocument/2006/relationships/hyperlink" Target="https://twitter.com/#!/taramartinedu/status/1104409165945024512" TargetMode="External" /><Relationship Id="rId1059" Type="http://schemas.openxmlformats.org/officeDocument/2006/relationships/hyperlink" Target="https://twitter.com/#!/taramartinedu/status/1104409394807271424" TargetMode="External" /><Relationship Id="rId1060" Type="http://schemas.openxmlformats.org/officeDocument/2006/relationships/hyperlink" Target="https://twitter.com/#!/taramartinedu/status/1104410611197374464" TargetMode="External" /><Relationship Id="rId1061" Type="http://schemas.openxmlformats.org/officeDocument/2006/relationships/hyperlink" Target="https://twitter.com/#!/taramartinedu/status/1104410611197374464" TargetMode="External" /><Relationship Id="rId1062" Type="http://schemas.openxmlformats.org/officeDocument/2006/relationships/hyperlink" Target="https://twitter.com/#!/taramartinedu/status/1104410611197374464" TargetMode="External" /><Relationship Id="rId1063" Type="http://schemas.openxmlformats.org/officeDocument/2006/relationships/hyperlink" Target="https://twitter.com/#!/taramartinedu/status/1104410885647466496" TargetMode="External" /><Relationship Id="rId1064" Type="http://schemas.openxmlformats.org/officeDocument/2006/relationships/hyperlink" Target="https://twitter.com/#!/taramartinedu/status/1104412021691482113" TargetMode="External" /><Relationship Id="rId1065" Type="http://schemas.openxmlformats.org/officeDocument/2006/relationships/hyperlink" Target="https://twitter.com/#!/taramartinedu/status/1104412039362031617" TargetMode="External" /><Relationship Id="rId1066" Type="http://schemas.openxmlformats.org/officeDocument/2006/relationships/hyperlink" Target="https://twitter.com/#!/taramartinedu/status/1104412039362031617" TargetMode="External" /><Relationship Id="rId1067" Type="http://schemas.openxmlformats.org/officeDocument/2006/relationships/hyperlink" Target="https://twitter.com/#!/dbc_inc/status/1104414706637381632" TargetMode="External" /><Relationship Id="rId1068" Type="http://schemas.openxmlformats.org/officeDocument/2006/relationships/hyperlink" Target="https://twitter.com/#!/dbc_inc/status/1104414747322134530" TargetMode="External" /><Relationship Id="rId1069" Type="http://schemas.openxmlformats.org/officeDocument/2006/relationships/hyperlink" Target="https://twitter.com/#!/jcasatodd/status/1104410293227147264" TargetMode="External" /><Relationship Id="rId1070" Type="http://schemas.openxmlformats.org/officeDocument/2006/relationships/hyperlink" Target="https://twitter.com/#!/jcasatodd/status/1104428244168835073" TargetMode="External" /><Relationship Id="rId1071" Type="http://schemas.openxmlformats.org/officeDocument/2006/relationships/hyperlink" Target="https://twitter.com/#!/dbc_inc/status/1102723394359963650" TargetMode="External" /><Relationship Id="rId1072" Type="http://schemas.openxmlformats.org/officeDocument/2006/relationships/hyperlink" Target="https://twitter.com/#!/dbc_inc/status/1104414706637381632" TargetMode="External" /><Relationship Id="rId1073" Type="http://schemas.openxmlformats.org/officeDocument/2006/relationships/hyperlink" Target="https://twitter.com/#!/dbc_inc/status/1104414720864464897" TargetMode="External" /><Relationship Id="rId1074" Type="http://schemas.openxmlformats.org/officeDocument/2006/relationships/hyperlink" Target="https://twitter.com/#!/dbc_inc/status/1104414720864464897" TargetMode="External" /><Relationship Id="rId1075" Type="http://schemas.openxmlformats.org/officeDocument/2006/relationships/hyperlink" Target="https://twitter.com/#!/dbc_inc/status/1104414737289351170" TargetMode="External" /><Relationship Id="rId1076" Type="http://schemas.openxmlformats.org/officeDocument/2006/relationships/hyperlink" Target="https://twitter.com/#!/dbc_inc/status/1104414747322134530" TargetMode="External" /><Relationship Id="rId1077" Type="http://schemas.openxmlformats.org/officeDocument/2006/relationships/hyperlink" Target="https://twitter.com/#!/dbc_inc/status/1104414747322134530" TargetMode="External" /><Relationship Id="rId1078" Type="http://schemas.openxmlformats.org/officeDocument/2006/relationships/hyperlink" Target="https://twitter.com/#!/dbc_inc/status/1104414781929336833" TargetMode="External" /><Relationship Id="rId1079" Type="http://schemas.openxmlformats.org/officeDocument/2006/relationships/hyperlink" Target="https://twitter.com/#!/jcasatodd/status/1104410293227147264" TargetMode="External" /><Relationship Id="rId1080" Type="http://schemas.openxmlformats.org/officeDocument/2006/relationships/hyperlink" Target="https://twitter.com/#!/jcasatodd/status/1104428244168835073" TargetMode="External" /><Relationship Id="rId1081" Type="http://schemas.openxmlformats.org/officeDocument/2006/relationships/hyperlink" Target="https://twitter.com/#!/burgessdave/status/1102689148773621761" TargetMode="External" /><Relationship Id="rId1082" Type="http://schemas.openxmlformats.org/officeDocument/2006/relationships/hyperlink" Target="https://twitter.com/#!/burgessdave/status/1104226286208081921" TargetMode="External" /><Relationship Id="rId1083" Type="http://schemas.openxmlformats.org/officeDocument/2006/relationships/hyperlink" Target="https://twitter.com/#!/burgessdave/status/1104402732041961472" TargetMode="External" /><Relationship Id="rId1084" Type="http://schemas.openxmlformats.org/officeDocument/2006/relationships/hyperlink" Target="https://twitter.com/#!/burgessdave/status/1104403664502849536" TargetMode="External" /><Relationship Id="rId1085" Type="http://schemas.openxmlformats.org/officeDocument/2006/relationships/hyperlink" Target="https://twitter.com/#!/burgessdave/status/1104404418244403201" TargetMode="External" /><Relationship Id="rId1086" Type="http://schemas.openxmlformats.org/officeDocument/2006/relationships/hyperlink" Target="https://twitter.com/#!/burgessdave/status/1104405707372150784" TargetMode="External" /><Relationship Id="rId1087" Type="http://schemas.openxmlformats.org/officeDocument/2006/relationships/hyperlink" Target="https://twitter.com/#!/burgessdave/status/1104405805191688193" TargetMode="External" /><Relationship Id="rId1088" Type="http://schemas.openxmlformats.org/officeDocument/2006/relationships/hyperlink" Target="https://twitter.com/#!/burgessdave/status/1104406196403011585" TargetMode="External" /><Relationship Id="rId1089" Type="http://schemas.openxmlformats.org/officeDocument/2006/relationships/hyperlink" Target="https://twitter.com/#!/burgessdave/status/1104406638297899011" TargetMode="External" /><Relationship Id="rId1090" Type="http://schemas.openxmlformats.org/officeDocument/2006/relationships/hyperlink" Target="https://twitter.com/#!/burgessdave/status/1104407323953442818" TargetMode="External" /><Relationship Id="rId1091" Type="http://schemas.openxmlformats.org/officeDocument/2006/relationships/hyperlink" Target="https://twitter.com/#!/burgessdave/status/1104408324567490561" TargetMode="External" /><Relationship Id="rId1092" Type="http://schemas.openxmlformats.org/officeDocument/2006/relationships/hyperlink" Target="https://twitter.com/#!/burgessdave/status/1104409085443661826" TargetMode="External" /><Relationship Id="rId1093" Type="http://schemas.openxmlformats.org/officeDocument/2006/relationships/hyperlink" Target="https://twitter.com/#!/burgessdave/status/1104410548144238592" TargetMode="External" /><Relationship Id="rId1094" Type="http://schemas.openxmlformats.org/officeDocument/2006/relationships/hyperlink" Target="https://twitter.com/#!/burgessdave/status/1104410702515601408" TargetMode="External" /><Relationship Id="rId1095" Type="http://schemas.openxmlformats.org/officeDocument/2006/relationships/hyperlink" Target="https://twitter.com/#!/burgessdave/status/1104411858549657600" TargetMode="External" /><Relationship Id="rId1096" Type="http://schemas.openxmlformats.org/officeDocument/2006/relationships/hyperlink" Target="https://twitter.com/#!/burgessdave/status/1104411931832508416" TargetMode="External" /><Relationship Id="rId1097" Type="http://schemas.openxmlformats.org/officeDocument/2006/relationships/hyperlink" Target="https://twitter.com/#!/burgessdave/status/1104411960232206336" TargetMode="External" /><Relationship Id="rId1098" Type="http://schemas.openxmlformats.org/officeDocument/2006/relationships/hyperlink" Target="https://twitter.com/#!/effectualedu/status/1104424165619236864" TargetMode="External" /><Relationship Id="rId1099" Type="http://schemas.openxmlformats.org/officeDocument/2006/relationships/hyperlink" Target="https://twitter.com/#!/jcasatodd/status/1102737071087800320" TargetMode="External" /><Relationship Id="rId1100" Type="http://schemas.openxmlformats.org/officeDocument/2006/relationships/hyperlink" Target="https://twitter.com/#!/jcasatodd/status/1104410293227147264" TargetMode="External" /><Relationship Id="rId1101" Type="http://schemas.openxmlformats.org/officeDocument/2006/relationships/hyperlink" Target="https://twitter.com/#!/jcasatodd/status/1104428244168835073" TargetMode="External" /><Relationship Id="rId1102" Type="http://schemas.openxmlformats.org/officeDocument/2006/relationships/hyperlink" Target="https://twitter.com/#!/jcasatodd/status/1104428244168835073" TargetMode="External" /><Relationship Id="rId1103" Type="http://schemas.openxmlformats.org/officeDocument/2006/relationships/hyperlink" Target="https://twitter.com/#!/jcasatodd/status/1104429277104259073" TargetMode="External" /><Relationship Id="rId1104" Type="http://schemas.openxmlformats.org/officeDocument/2006/relationships/hyperlink" Target="https://twitter.com/#!/jcasatodd/status/1104429277104259073" TargetMode="External" /><Relationship Id="rId1105" Type="http://schemas.openxmlformats.org/officeDocument/2006/relationships/hyperlink" Target="https://twitter.com/#!/jcasatodd/status/1101112428304183297" TargetMode="External" /><Relationship Id="rId1106" Type="http://schemas.openxmlformats.org/officeDocument/2006/relationships/hyperlink" Target="https://twitter.com/#!/jcasatodd/status/1101867879690129408" TargetMode="External" /><Relationship Id="rId1107" Type="http://schemas.openxmlformats.org/officeDocument/2006/relationships/hyperlink" Target="https://twitter.com/#!/jcasatodd/status/1101869636767891457" TargetMode="External" /><Relationship Id="rId1108" Type="http://schemas.openxmlformats.org/officeDocument/2006/relationships/hyperlink" Target="https://twitter.com/#!/jcasatodd/status/1101871633000734720" TargetMode="External" /><Relationship Id="rId1109" Type="http://schemas.openxmlformats.org/officeDocument/2006/relationships/hyperlink" Target="https://twitter.com/#!/jcasatodd/status/1104394582597472256" TargetMode="External" /><Relationship Id="rId1110" Type="http://schemas.openxmlformats.org/officeDocument/2006/relationships/hyperlink" Target="https://twitter.com/#!/jcasatodd/status/1104403972427784192" TargetMode="External" /><Relationship Id="rId1111" Type="http://schemas.openxmlformats.org/officeDocument/2006/relationships/hyperlink" Target="https://twitter.com/#!/jcasatodd/status/1104404726425120768" TargetMode="External" /><Relationship Id="rId1112" Type="http://schemas.openxmlformats.org/officeDocument/2006/relationships/hyperlink" Target="https://twitter.com/#!/jcasatodd/status/1104405230555410432" TargetMode="External" /><Relationship Id="rId1113" Type="http://schemas.openxmlformats.org/officeDocument/2006/relationships/hyperlink" Target="https://twitter.com/#!/jcasatodd/status/1104405733398007808" TargetMode="External" /><Relationship Id="rId1114" Type="http://schemas.openxmlformats.org/officeDocument/2006/relationships/hyperlink" Target="https://twitter.com/#!/jcasatodd/status/1104406236395532288" TargetMode="External" /><Relationship Id="rId1115" Type="http://schemas.openxmlformats.org/officeDocument/2006/relationships/hyperlink" Target="https://twitter.com/#!/jcasatodd/status/1104406487902765062" TargetMode="External" /><Relationship Id="rId1116" Type="http://schemas.openxmlformats.org/officeDocument/2006/relationships/hyperlink" Target="https://twitter.com/#!/jcasatodd/status/1104406992003579904" TargetMode="External" /><Relationship Id="rId1117" Type="http://schemas.openxmlformats.org/officeDocument/2006/relationships/hyperlink" Target="https://twitter.com/#!/jcasatodd/status/1104407997999022081" TargetMode="External" /><Relationship Id="rId1118" Type="http://schemas.openxmlformats.org/officeDocument/2006/relationships/hyperlink" Target="https://twitter.com/#!/jcasatodd/status/1104408249950965761" TargetMode="External" /><Relationship Id="rId1119" Type="http://schemas.openxmlformats.org/officeDocument/2006/relationships/hyperlink" Target="https://twitter.com/#!/jcasatodd/status/1104408752902496256" TargetMode="External" /><Relationship Id="rId1120" Type="http://schemas.openxmlformats.org/officeDocument/2006/relationships/hyperlink" Target="https://twitter.com/#!/jcasatodd/status/1104409507810033664" TargetMode="External" /><Relationship Id="rId1121" Type="http://schemas.openxmlformats.org/officeDocument/2006/relationships/hyperlink" Target="https://twitter.com/#!/jcasatodd/status/1104409508095451137" TargetMode="External" /><Relationship Id="rId1122" Type="http://schemas.openxmlformats.org/officeDocument/2006/relationships/hyperlink" Target="https://twitter.com/#!/jcasatodd/status/1104411017801420800" TargetMode="External" /><Relationship Id="rId1123" Type="http://schemas.openxmlformats.org/officeDocument/2006/relationships/hyperlink" Target="https://api.twitter.com/1.1/geo/id/dfb4dd1ba29fead1.json" TargetMode="External" /><Relationship Id="rId1124" Type="http://schemas.openxmlformats.org/officeDocument/2006/relationships/hyperlink" Target="https://api.twitter.com/1.1/geo/id/dfb4dd1ba29fead1.json" TargetMode="External" /><Relationship Id="rId1125" Type="http://schemas.openxmlformats.org/officeDocument/2006/relationships/hyperlink" Target="https://api.twitter.com/1.1/geo/id/dfb4dd1ba29fead1.json" TargetMode="External" /><Relationship Id="rId1126" Type="http://schemas.openxmlformats.org/officeDocument/2006/relationships/hyperlink" Target="https://api.twitter.com/1.1/geo/id/dfb4dd1ba29fead1.json" TargetMode="External" /><Relationship Id="rId1127" Type="http://schemas.openxmlformats.org/officeDocument/2006/relationships/hyperlink" Target="https://api.twitter.com/1.1/geo/id/b4a0e9082dcc8436.json" TargetMode="External" /><Relationship Id="rId1128" Type="http://schemas.openxmlformats.org/officeDocument/2006/relationships/hyperlink" Target="https://api.twitter.com/1.1/geo/id/b4a0e9082dcc8436.json" TargetMode="External" /><Relationship Id="rId1129" Type="http://schemas.openxmlformats.org/officeDocument/2006/relationships/hyperlink" Target="https://api.twitter.com/1.1/geo/id/5635c19c2b5078d1.json" TargetMode="External" /><Relationship Id="rId1130" Type="http://schemas.openxmlformats.org/officeDocument/2006/relationships/hyperlink" Target="https://api.twitter.com/1.1/geo/id/944c03c1d85ef480.json" TargetMode="External" /><Relationship Id="rId1131" Type="http://schemas.openxmlformats.org/officeDocument/2006/relationships/hyperlink" Target="https://api.twitter.com/1.1/geo/id/944c03c1d85ef480.json" TargetMode="External" /><Relationship Id="rId1132" Type="http://schemas.openxmlformats.org/officeDocument/2006/relationships/comments" Target="../comments1.xml" /><Relationship Id="rId1133" Type="http://schemas.openxmlformats.org/officeDocument/2006/relationships/vmlDrawing" Target="../drawings/vmlDrawing1.vml" /><Relationship Id="rId1134" Type="http://schemas.openxmlformats.org/officeDocument/2006/relationships/table" Target="../tables/table1.xml" /><Relationship Id="rId11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goo.gl/DN8VVA" TargetMode="External" /><Relationship Id="rId2" Type="http://schemas.openxmlformats.org/officeDocument/2006/relationships/hyperlink" Target="https://t.co/VyETikzDw3" TargetMode="External" /><Relationship Id="rId3" Type="http://schemas.openxmlformats.org/officeDocument/2006/relationships/hyperlink" Target="http://t.co/QGNUYorOJ0" TargetMode="External" /><Relationship Id="rId4" Type="http://schemas.openxmlformats.org/officeDocument/2006/relationships/hyperlink" Target="https://t.co/CRN25j9MJM" TargetMode="External" /><Relationship Id="rId5" Type="http://schemas.openxmlformats.org/officeDocument/2006/relationships/hyperlink" Target="https://t.co/3xA2JVQDv3" TargetMode="External" /><Relationship Id="rId6" Type="http://schemas.openxmlformats.org/officeDocument/2006/relationships/hyperlink" Target="https://t.co/Uvm5TAvTQ1" TargetMode="External" /><Relationship Id="rId7" Type="http://schemas.openxmlformats.org/officeDocument/2006/relationships/hyperlink" Target="http://t.co/0Hn9VVnNAO" TargetMode="External" /><Relationship Id="rId8" Type="http://schemas.openxmlformats.org/officeDocument/2006/relationships/hyperlink" Target="http://t.co/8TyhmmksWy" TargetMode="External" /><Relationship Id="rId9" Type="http://schemas.openxmlformats.org/officeDocument/2006/relationships/hyperlink" Target="https://t.co/CIPsLMdwyf" TargetMode="External" /><Relationship Id="rId10" Type="http://schemas.openxmlformats.org/officeDocument/2006/relationships/hyperlink" Target="https://t.co/l5wRqgrtNV" TargetMode="External" /><Relationship Id="rId11" Type="http://schemas.openxmlformats.org/officeDocument/2006/relationships/hyperlink" Target="https://t.co/Hjm63eGqyf" TargetMode="External" /><Relationship Id="rId12" Type="http://schemas.openxmlformats.org/officeDocument/2006/relationships/hyperlink" Target="https://t.co/3htH719SSP" TargetMode="External" /><Relationship Id="rId13" Type="http://schemas.openxmlformats.org/officeDocument/2006/relationships/hyperlink" Target="https://t.co/3i2bPMrJDS" TargetMode="External" /><Relationship Id="rId14" Type="http://schemas.openxmlformats.org/officeDocument/2006/relationships/hyperlink" Target="https://t.co/xjkgRIvNV8" TargetMode="External" /><Relationship Id="rId15" Type="http://schemas.openxmlformats.org/officeDocument/2006/relationships/hyperlink" Target="https://t.co/9KBGoLvB8R" TargetMode="External" /><Relationship Id="rId16" Type="http://schemas.openxmlformats.org/officeDocument/2006/relationships/hyperlink" Target="https://t.co/JVVzDHqtJO" TargetMode="External" /><Relationship Id="rId17" Type="http://schemas.openxmlformats.org/officeDocument/2006/relationships/hyperlink" Target="https://t.co/Z9tKpU1v1e" TargetMode="External" /><Relationship Id="rId18" Type="http://schemas.openxmlformats.org/officeDocument/2006/relationships/hyperlink" Target="https://t.co/bzursGxrWc" TargetMode="External" /><Relationship Id="rId19" Type="http://schemas.openxmlformats.org/officeDocument/2006/relationships/hyperlink" Target="https://t.co/fikss7SdHU" TargetMode="External" /><Relationship Id="rId20" Type="http://schemas.openxmlformats.org/officeDocument/2006/relationships/hyperlink" Target="https://t.co/BioqS0qUvB" TargetMode="External" /><Relationship Id="rId21" Type="http://schemas.openxmlformats.org/officeDocument/2006/relationships/hyperlink" Target="https://t.co/BioqS0qUvB" TargetMode="External" /><Relationship Id="rId22" Type="http://schemas.openxmlformats.org/officeDocument/2006/relationships/hyperlink" Target="https://t.co/y0TGEBIQQF" TargetMode="External" /><Relationship Id="rId23" Type="http://schemas.openxmlformats.org/officeDocument/2006/relationships/hyperlink" Target="http://t.co/dVj9oo0TZU" TargetMode="External" /><Relationship Id="rId24" Type="http://schemas.openxmlformats.org/officeDocument/2006/relationships/hyperlink" Target="https://t.co/2knen3PVYc" TargetMode="External" /><Relationship Id="rId25" Type="http://schemas.openxmlformats.org/officeDocument/2006/relationships/hyperlink" Target="https://t.co/eN0hRsmpUq" TargetMode="External" /><Relationship Id="rId26" Type="http://schemas.openxmlformats.org/officeDocument/2006/relationships/hyperlink" Target="https://t.co/BLbNLickd2" TargetMode="External" /><Relationship Id="rId27" Type="http://schemas.openxmlformats.org/officeDocument/2006/relationships/hyperlink" Target="https://t.co/5YbhEflfwn" TargetMode="External" /><Relationship Id="rId28" Type="http://schemas.openxmlformats.org/officeDocument/2006/relationships/hyperlink" Target="https://t.co/MbuWqh8n1H" TargetMode="External" /><Relationship Id="rId29" Type="http://schemas.openxmlformats.org/officeDocument/2006/relationships/hyperlink" Target="https://t.co/r4ajooEQ0T" TargetMode="External" /><Relationship Id="rId30" Type="http://schemas.openxmlformats.org/officeDocument/2006/relationships/hyperlink" Target="https://t.co/5Ubx550BRN" TargetMode="External" /><Relationship Id="rId31" Type="http://schemas.openxmlformats.org/officeDocument/2006/relationships/hyperlink" Target="https://t.co/PXPgp9IpAl" TargetMode="External" /><Relationship Id="rId32" Type="http://schemas.openxmlformats.org/officeDocument/2006/relationships/hyperlink" Target="https://t.co/hH0phzAa6j" TargetMode="External" /><Relationship Id="rId33" Type="http://schemas.openxmlformats.org/officeDocument/2006/relationships/hyperlink" Target="https://t.co/dRHL3bUF5k" TargetMode="External" /><Relationship Id="rId34" Type="http://schemas.openxmlformats.org/officeDocument/2006/relationships/hyperlink" Target="https://t.co/8u0Dagb5Er" TargetMode="External" /><Relationship Id="rId35" Type="http://schemas.openxmlformats.org/officeDocument/2006/relationships/hyperlink" Target="https://t.co/jnGcl6YaMz" TargetMode="External" /><Relationship Id="rId36" Type="http://schemas.openxmlformats.org/officeDocument/2006/relationships/hyperlink" Target="https://t.co/331o4CA01O" TargetMode="External" /><Relationship Id="rId37" Type="http://schemas.openxmlformats.org/officeDocument/2006/relationships/hyperlink" Target="https://t.co/Q1XcfyGPzp" TargetMode="External" /><Relationship Id="rId38" Type="http://schemas.openxmlformats.org/officeDocument/2006/relationships/hyperlink" Target="https://t.co/l8XoOReXGe" TargetMode="External" /><Relationship Id="rId39" Type="http://schemas.openxmlformats.org/officeDocument/2006/relationships/hyperlink" Target="https://t.co/oVCKkbK0gA" TargetMode="External" /><Relationship Id="rId40" Type="http://schemas.openxmlformats.org/officeDocument/2006/relationships/hyperlink" Target="https://t.co/3Pv1Hbcz1v" TargetMode="External" /><Relationship Id="rId41" Type="http://schemas.openxmlformats.org/officeDocument/2006/relationships/hyperlink" Target="http://t.co/QlKoYrPky2" TargetMode="External" /><Relationship Id="rId42" Type="http://schemas.openxmlformats.org/officeDocument/2006/relationships/hyperlink" Target="https://t.co/tWhqMQ2Pu4" TargetMode="External" /><Relationship Id="rId43" Type="http://schemas.openxmlformats.org/officeDocument/2006/relationships/hyperlink" Target="https://t.co/vxgVocqOsb" TargetMode="External" /><Relationship Id="rId44" Type="http://schemas.openxmlformats.org/officeDocument/2006/relationships/hyperlink" Target="https://t.co/bRfrHMfIXd" TargetMode="External" /><Relationship Id="rId45" Type="http://schemas.openxmlformats.org/officeDocument/2006/relationships/hyperlink" Target="https://t.co/WigsLAVq7K" TargetMode="External" /><Relationship Id="rId46" Type="http://schemas.openxmlformats.org/officeDocument/2006/relationships/hyperlink" Target="https://t.co/4c1K7Q3GuZ" TargetMode="External" /><Relationship Id="rId47" Type="http://schemas.openxmlformats.org/officeDocument/2006/relationships/hyperlink" Target="https://t.co/9NjOr6fYFZ" TargetMode="External" /><Relationship Id="rId48" Type="http://schemas.openxmlformats.org/officeDocument/2006/relationships/hyperlink" Target="https://t.co/DOelVFNWPQ" TargetMode="External" /><Relationship Id="rId49" Type="http://schemas.openxmlformats.org/officeDocument/2006/relationships/hyperlink" Target="https://t.co/z2PS9XaeAI" TargetMode="External" /><Relationship Id="rId50" Type="http://schemas.openxmlformats.org/officeDocument/2006/relationships/hyperlink" Target="https://t.co/K4DmvCl9Oa" TargetMode="External" /><Relationship Id="rId51" Type="http://schemas.openxmlformats.org/officeDocument/2006/relationships/hyperlink" Target="https://t.co/bWgSR14WmO" TargetMode="External" /><Relationship Id="rId52" Type="http://schemas.openxmlformats.org/officeDocument/2006/relationships/hyperlink" Target="http://t.co/TnVZ9sU9" TargetMode="External" /><Relationship Id="rId53" Type="http://schemas.openxmlformats.org/officeDocument/2006/relationships/hyperlink" Target="https://t.co/TRUoy0WzUj" TargetMode="External" /><Relationship Id="rId54" Type="http://schemas.openxmlformats.org/officeDocument/2006/relationships/hyperlink" Target="https://t.co/gc7riNYwDO" TargetMode="External" /><Relationship Id="rId55" Type="http://schemas.openxmlformats.org/officeDocument/2006/relationships/hyperlink" Target="https://t.co/OXQMeYFkj8" TargetMode="External" /><Relationship Id="rId56" Type="http://schemas.openxmlformats.org/officeDocument/2006/relationships/hyperlink" Target="https://t.co/d98Pvb85zG" TargetMode="External" /><Relationship Id="rId57" Type="http://schemas.openxmlformats.org/officeDocument/2006/relationships/hyperlink" Target="https://t.co/fvl4Jz2tMQ" TargetMode="External" /><Relationship Id="rId58" Type="http://schemas.openxmlformats.org/officeDocument/2006/relationships/hyperlink" Target="https://t.co/ySSjX3jB7T" TargetMode="External" /><Relationship Id="rId59" Type="http://schemas.openxmlformats.org/officeDocument/2006/relationships/hyperlink" Target="https://t.co/JCPSEFRpGJ" TargetMode="External" /><Relationship Id="rId60" Type="http://schemas.openxmlformats.org/officeDocument/2006/relationships/hyperlink" Target="https://t.co/KAl3cvFA2V" TargetMode="External" /><Relationship Id="rId61" Type="http://schemas.openxmlformats.org/officeDocument/2006/relationships/hyperlink" Target="https://t.co/DehhN2HWrk" TargetMode="External" /><Relationship Id="rId62" Type="http://schemas.openxmlformats.org/officeDocument/2006/relationships/hyperlink" Target="https://t.co/JMVy3jKbWE" TargetMode="External" /><Relationship Id="rId63" Type="http://schemas.openxmlformats.org/officeDocument/2006/relationships/hyperlink" Target="https://t.co/k0pEr4NTXF" TargetMode="External" /><Relationship Id="rId64" Type="http://schemas.openxmlformats.org/officeDocument/2006/relationships/hyperlink" Target="https://t.co/PRXBOJbN8V" TargetMode="External" /><Relationship Id="rId65" Type="http://schemas.openxmlformats.org/officeDocument/2006/relationships/hyperlink" Target="https://t.co/gOU2qoJo4O" TargetMode="External" /><Relationship Id="rId66" Type="http://schemas.openxmlformats.org/officeDocument/2006/relationships/hyperlink" Target="https://t.co/hWKhLjdfLw" TargetMode="External" /><Relationship Id="rId67" Type="http://schemas.openxmlformats.org/officeDocument/2006/relationships/hyperlink" Target="https://t.co/sv5lnxh4yO" TargetMode="External" /><Relationship Id="rId68" Type="http://schemas.openxmlformats.org/officeDocument/2006/relationships/hyperlink" Target="https://t.co/TWkCUgjGDS" TargetMode="External" /><Relationship Id="rId69" Type="http://schemas.openxmlformats.org/officeDocument/2006/relationships/hyperlink" Target="https://t.co/YtGjqXLuZ5" TargetMode="External" /><Relationship Id="rId70" Type="http://schemas.openxmlformats.org/officeDocument/2006/relationships/hyperlink" Target="https://t.co/G0fgTeEj6w" TargetMode="External" /><Relationship Id="rId71" Type="http://schemas.openxmlformats.org/officeDocument/2006/relationships/hyperlink" Target="https://t.co/QKX2gpUJjL" TargetMode="External" /><Relationship Id="rId72" Type="http://schemas.openxmlformats.org/officeDocument/2006/relationships/hyperlink" Target="http://t.co/F6OSr6eEpU" TargetMode="External" /><Relationship Id="rId73" Type="http://schemas.openxmlformats.org/officeDocument/2006/relationships/hyperlink" Target="https://t.co/ZqFnBwuVDR" TargetMode="External" /><Relationship Id="rId74" Type="http://schemas.openxmlformats.org/officeDocument/2006/relationships/hyperlink" Target="https://t.co/2W0jVq8sum" TargetMode="External" /><Relationship Id="rId75" Type="http://schemas.openxmlformats.org/officeDocument/2006/relationships/hyperlink" Target="https://t.co/LDObIU5ip4" TargetMode="External" /><Relationship Id="rId76" Type="http://schemas.openxmlformats.org/officeDocument/2006/relationships/hyperlink" Target="https://t.co/cErTGTNi2k" TargetMode="External" /><Relationship Id="rId77" Type="http://schemas.openxmlformats.org/officeDocument/2006/relationships/hyperlink" Target="https://t.co/UkgPTB6WMo" TargetMode="External" /><Relationship Id="rId78" Type="http://schemas.openxmlformats.org/officeDocument/2006/relationships/hyperlink" Target="https://t.co/o4gSzxFKPH" TargetMode="External" /><Relationship Id="rId79" Type="http://schemas.openxmlformats.org/officeDocument/2006/relationships/hyperlink" Target="https://t.co/h6Q3hW9SFs" TargetMode="External" /><Relationship Id="rId80" Type="http://schemas.openxmlformats.org/officeDocument/2006/relationships/hyperlink" Target="https://t.co/VDYkZJSFAV" TargetMode="External" /><Relationship Id="rId81" Type="http://schemas.openxmlformats.org/officeDocument/2006/relationships/hyperlink" Target="https://t.co/atMo4WYPi3" TargetMode="External" /><Relationship Id="rId82" Type="http://schemas.openxmlformats.org/officeDocument/2006/relationships/hyperlink" Target="https://t.co/1BNaivM7WM" TargetMode="External" /><Relationship Id="rId83" Type="http://schemas.openxmlformats.org/officeDocument/2006/relationships/hyperlink" Target="https://t.co/beTpb6rjeJ" TargetMode="External" /><Relationship Id="rId84" Type="http://schemas.openxmlformats.org/officeDocument/2006/relationships/hyperlink" Target="https://t.co/ZY8135KiFT" TargetMode="External" /><Relationship Id="rId85" Type="http://schemas.openxmlformats.org/officeDocument/2006/relationships/hyperlink" Target="https://t.co/xXmxlQKIPP" TargetMode="External" /><Relationship Id="rId86" Type="http://schemas.openxmlformats.org/officeDocument/2006/relationships/hyperlink" Target="https://t.co/e5cWDLtVLJ" TargetMode="External" /><Relationship Id="rId87" Type="http://schemas.openxmlformats.org/officeDocument/2006/relationships/hyperlink" Target="https://t.co/RebvgZlHfk" TargetMode="External" /><Relationship Id="rId88" Type="http://schemas.openxmlformats.org/officeDocument/2006/relationships/hyperlink" Target="https://t.co/tN75dWsv7Y" TargetMode="External" /><Relationship Id="rId89" Type="http://schemas.openxmlformats.org/officeDocument/2006/relationships/hyperlink" Target="https://t.co/0KOBd6n14U" TargetMode="External" /><Relationship Id="rId90" Type="http://schemas.openxmlformats.org/officeDocument/2006/relationships/hyperlink" Target="https://t.co/U7MpMXpoH2" TargetMode="External" /><Relationship Id="rId91" Type="http://schemas.openxmlformats.org/officeDocument/2006/relationships/hyperlink" Target="https://t.co/HzgMzsfq5I" TargetMode="External" /><Relationship Id="rId92" Type="http://schemas.openxmlformats.org/officeDocument/2006/relationships/hyperlink" Target="https://t.co/ACEDis607u" TargetMode="External" /><Relationship Id="rId93" Type="http://schemas.openxmlformats.org/officeDocument/2006/relationships/hyperlink" Target="https://t.co/sf19W7b7ek" TargetMode="External" /><Relationship Id="rId94" Type="http://schemas.openxmlformats.org/officeDocument/2006/relationships/hyperlink" Target="https://t.co/YDDhbDX18Z" TargetMode="External" /><Relationship Id="rId95" Type="http://schemas.openxmlformats.org/officeDocument/2006/relationships/hyperlink" Target="https://t.co/glG2IiRMIT" TargetMode="External" /><Relationship Id="rId96" Type="http://schemas.openxmlformats.org/officeDocument/2006/relationships/hyperlink" Target="https://t.co/4qf4N8DfO7" TargetMode="External" /><Relationship Id="rId97" Type="http://schemas.openxmlformats.org/officeDocument/2006/relationships/hyperlink" Target="https://t.co/Ntq13gENJK" TargetMode="External" /><Relationship Id="rId98" Type="http://schemas.openxmlformats.org/officeDocument/2006/relationships/hyperlink" Target="https://t.co/ihZBBcIFDG" TargetMode="External" /><Relationship Id="rId99" Type="http://schemas.openxmlformats.org/officeDocument/2006/relationships/hyperlink" Target="http://t.co/jYQk92rsxe" TargetMode="External" /><Relationship Id="rId100" Type="http://schemas.openxmlformats.org/officeDocument/2006/relationships/hyperlink" Target="https://t.co/d3TTdLhRb3" TargetMode="External" /><Relationship Id="rId101" Type="http://schemas.openxmlformats.org/officeDocument/2006/relationships/hyperlink" Target="https://t.co/4G3VqCKD4J" TargetMode="External" /><Relationship Id="rId102" Type="http://schemas.openxmlformats.org/officeDocument/2006/relationships/hyperlink" Target="https://t.co/aOjoJ33cLR" TargetMode="External" /><Relationship Id="rId103" Type="http://schemas.openxmlformats.org/officeDocument/2006/relationships/hyperlink" Target="https://t.co/vC3apEUtm3" TargetMode="External" /><Relationship Id="rId104" Type="http://schemas.openxmlformats.org/officeDocument/2006/relationships/hyperlink" Target="https://t.co/T5lyJ2jfjj" TargetMode="External" /><Relationship Id="rId105" Type="http://schemas.openxmlformats.org/officeDocument/2006/relationships/hyperlink" Target="https://t.co/af5WHb5PZc" TargetMode="External" /><Relationship Id="rId106" Type="http://schemas.openxmlformats.org/officeDocument/2006/relationships/hyperlink" Target="https://t.co/eRZymKcDsd" TargetMode="External" /><Relationship Id="rId107" Type="http://schemas.openxmlformats.org/officeDocument/2006/relationships/hyperlink" Target="https://t.co/QJGZ7lkuMA" TargetMode="External" /><Relationship Id="rId108" Type="http://schemas.openxmlformats.org/officeDocument/2006/relationships/hyperlink" Target="https://t.co/tQeIGA7qdk" TargetMode="External" /><Relationship Id="rId109" Type="http://schemas.openxmlformats.org/officeDocument/2006/relationships/hyperlink" Target="https://t.co/hWbtl0BdJn" TargetMode="External" /><Relationship Id="rId110" Type="http://schemas.openxmlformats.org/officeDocument/2006/relationships/hyperlink" Target="https://t.co/ZR8wHwnZSy" TargetMode="External" /><Relationship Id="rId111" Type="http://schemas.openxmlformats.org/officeDocument/2006/relationships/hyperlink" Target="https://pbs.twimg.com/profile_banners/981666510794981376/1547392806" TargetMode="External" /><Relationship Id="rId112" Type="http://schemas.openxmlformats.org/officeDocument/2006/relationships/hyperlink" Target="https://pbs.twimg.com/profile_banners/18368680/1403624569" TargetMode="External" /><Relationship Id="rId113" Type="http://schemas.openxmlformats.org/officeDocument/2006/relationships/hyperlink" Target="https://pbs.twimg.com/profile_banners/734115870478213120/1481979620" TargetMode="External" /><Relationship Id="rId114" Type="http://schemas.openxmlformats.org/officeDocument/2006/relationships/hyperlink" Target="https://pbs.twimg.com/profile_banners/240961894/1538478500" TargetMode="External" /><Relationship Id="rId115" Type="http://schemas.openxmlformats.org/officeDocument/2006/relationships/hyperlink" Target="https://pbs.twimg.com/profile_banners/464203386/1546482448" TargetMode="External" /><Relationship Id="rId116" Type="http://schemas.openxmlformats.org/officeDocument/2006/relationships/hyperlink" Target="https://pbs.twimg.com/profile_banners/2485545523/1548403883" TargetMode="External" /><Relationship Id="rId117" Type="http://schemas.openxmlformats.org/officeDocument/2006/relationships/hyperlink" Target="https://pbs.twimg.com/profile_banners/609701604/1404268456" TargetMode="External" /><Relationship Id="rId118" Type="http://schemas.openxmlformats.org/officeDocument/2006/relationships/hyperlink" Target="https://pbs.twimg.com/profile_banners/919179275516903425/1530883121" TargetMode="External" /><Relationship Id="rId119" Type="http://schemas.openxmlformats.org/officeDocument/2006/relationships/hyperlink" Target="https://pbs.twimg.com/profile_banners/882561520374296576/1509448927" TargetMode="External" /><Relationship Id="rId120" Type="http://schemas.openxmlformats.org/officeDocument/2006/relationships/hyperlink" Target="https://pbs.twimg.com/profile_banners/408636122/1545946417" TargetMode="External" /><Relationship Id="rId121" Type="http://schemas.openxmlformats.org/officeDocument/2006/relationships/hyperlink" Target="https://pbs.twimg.com/profile_banners/750324964520321024/1483722527" TargetMode="External" /><Relationship Id="rId122" Type="http://schemas.openxmlformats.org/officeDocument/2006/relationships/hyperlink" Target="https://pbs.twimg.com/profile_banners/17036629/1493832625" TargetMode="External" /><Relationship Id="rId123" Type="http://schemas.openxmlformats.org/officeDocument/2006/relationships/hyperlink" Target="https://pbs.twimg.com/profile_banners/120184545/1398217837" TargetMode="External" /><Relationship Id="rId124" Type="http://schemas.openxmlformats.org/officeDocument/2006/relationships/hyperlink" Target="https://pbs.twimg.com/profile_banners/43346142/1500288996" TargetMode="External" /><Relationship Id="rId125" Type="http://schemas.openxmlformats.org/officeDocument/2006/relationships/hyperlink" Target="https://pbs.twimg.com/profile_banners/3250074001/1551035544" TargetMode="External" /><Relationship Id="rId126" Type="http://schemas.openxmlformats.org/officeDocument/2006/relationships/hyperlink" Target="https://pbs.twimg.com/profile_banners/16893338/1492776708" TargetMode="External" /><Relationship Id="rId127" Type="http://schemas.openxmlformats.org/officeDocument/2006/relationships/hyperlink" Target="https://pbs.twimg.com/profile_banners/1304864108/1534290712" TargetMode="External" /><Relationship Id="rId128" Type="http://schemas.openxmlformats.org/officeDocument/2006/relationships/hyperlink" Target="https://pbs.twimg.com/profile_banners/15309860/1536765748" TargetMode="External" /><Relationship Id="rId129" Type="http://schemas.openxmlformats.org/officeDocument/2006/relationships/hyperlink" Target="https://pbs.twimg.com/profile_banners/1149514327/1510494470" TargetMode="External" /><Relationship Id="rId130" Type="http://schemas.openxmlformats.org/officeDocument/2006/relationships/hyperlink" Target="https://pbs.twimg.com/profile_banners/87269548/1514399993" TargetMode="External" /><Relationship Id="rId131" Type="http://schemas.openxmlformats.org/officeDocument/2006/relationships/hyperlink" Target="https://pbs.twimg.com/profile_banners/537251086/1398230085" TargetMode="External" /><Relationship Id="rId132" Type="http://schemas.openxmlformats.org/officeDocument/2006/relationships/hyperlink" Target="https://pbs.twimg.com/profile_banners/936304462263738368/1542510098" TargetMode="External" /><Relationship Id="rId133" Type="http://schemas.openxmlformats.org/officeDocument/2006/relationships/hyperlink" Target="https://pbs.twimg.com/profile_banners/2752138186/1549633170" TargetMode="External" /><Relationship Id="rId134" Type="http://schemas.openxmlformats.org/officeDocument/2006/relationships/hyperlink" Target="https://pbs.twimg.com/profile_banners/909106325979910144/1550799371" TargetMode="External" /><Relationship Id="rId135" Type="http://schemas.openxmlformats.org/officeDocument/2006/relationships/hyperlink" Target="https://pbs.twimg.com/profile_banners/949557252427456513/1546065133" TargetMode="External" /><Relationship Id="rId136" Type="http://schemas.openxmlformats.org/officeDocument/2006/relationships/hyperlink" Target="https://pbs.twimg.com/profile_banners/2654096685/1540063505" TargetMode="External" /><Relationship Id="rId137" Type="http://schemas.openxmlformats.org/officeDocument/2006/relationships/hyperlink" Target="https://pbs.twimg.com/profile_banners/29769484/1502915603" TargetMode="External" /><Relationship Id="rId138" Type="http://schemas.openxmlformats.org/officeDocument/2006/relationships/hyperlink" Target="https://pbs.twimg.com/profile_banners/360866756/1535683980" TargetMode="External" /><Relationship Id="rId139" Type="http://schemas.openxmlformats.org/officeDocument/2006/relationships/hyperlink" Target="https://pbs.twimg.com/profile_banners/711895825/1358410525" TargetMode="External" /><Relationship Id="rId140" Type="http://schemas.openxmlformats.org/officeDocument/2006/relationships/hyperlink" Target="https://pbs.twimg.com/profile_banners/2813718253/1482963159" TargetMode="External" /><Relationship Id="rId141" Type="http://schemas.openxmlformats.org/officeDocument/2006/relationships/hyperlink" Target="https://pbs.twimg.com/profile_banners/43589172/1473812009" TargetMode="External" /><Relationship Id="rId142" Type="http://schemas.openxmlformats.org/officeDocument/2006/relationships/hyperlink" Target="https://pbs.twimg.com/profile_banners/4876406271/1541557074" TargetMode="External" /><Relationship Id="rId143" Type="http://schemas.openxmlformats.org/officeDocument/2006/relationships/hyperlink" Target="https://pbs.twimg.com/profile_banners/1927596390/1492113722" TargetMode="External" /><Relationship Id="rId144" Type="http://schemas.openxmlformats.org/officeDocument/2006/relationships/hyperlink" Target="https://pbs.twimg.com/profile_banners/4860111327/1470423818" TargetMode="External" /><Relationship Id="rId145" Type="http://schemas.openxmlformats.org/officeDocument/2006/relationships/hyperlink" Target="https://pbs.twimg.com/profile_banners/119980953/1547667483" TargetMode="External" /><Relationship Id="rId146" Type="http://schemas.openxmlformats.org/officeDocument/2006/relationships/hyperlink" Target="https://pbs.twimg.com/profile_banners/3683826974/1547643551" TargetMode="External" /><Relationship Id="rId147" Type="http://schemas.openxmlformats.org/officeDocument/2006/relationships/hyperlink" Target="https://pbs.twimg.com/profile_banners/911955192765018117/1530591042" TargetMode="External" /><Relationship Id="rId148" Type="http://schemas.openxmlformats.org/officeDocument/2006/relationships/hyperlink" Target="https://pbs.twimg.com/profile_banners/249937934/1440169061" TargetMode="External" /><Relationship Id="rId149" Type="http://schemas.openxmlformats.org/officeDocument/2006/relationships/hyperlink" Target="https://pbs.twimg.com/profile_banners/47723252/1552142265" TargetMode="External" /><Relationship Id="rId150" Type="http://schemas.openxmlformats.org/officeDocument/2006/relationships/hyperlink" Target="https://pbs.twimg.com/profile_banners/3828337337/1520433831" TargetMode="External" /><Relationship Id="rId151" Type="http://schemas.openxmlformats.org/officeDocument/2006/relationships/hyperlink" Target="https://pbs.twimg.com/profile_banners/164802190/1546452073" TargetMode="External" /><Relationship Id="rId152" Type="http://schemas.openxmlformats.org/officeDocument/2006/relationships/hyperlink" Target="https://pbs.twimg.com/profile_banners/269911114/1551742959" TargetMode="External" /><Relationship Id="rId153" Type="http://schemas.openxmlformats.org/officeDocument/2006/relationships/hyperlink" Target="https://pbs.twimg.com/profile_banners/2180513797/1497020012" TargetMode="External" /><Relationship Id="rId154" Type="http://schemas.openxmlformats.org/officeDocument/2006/relationships/hyperlink" Target="https://pbs.twimg.com/profile_banners/49860518/1545709131" TargetMode="External" /><Relationship Id="rId155" Type="http://schemas.openxmlformats.org/officeDocument/2006/relationships/hyperlink" Target="https://pbs.twimg.com/profile_banners/1592139283/1550917391" TargetMode="External" /><Relationship Id="rId156" Type="http://schemas.openxmlformats.org/officeDocument/2006/relationships/hyperlink" Target="https://pbs.twimg.com/profile_banners/345696646/1532970370" TargetMode="External" /><Relationship Id="rId157" Type="http://schemas.openxmlformats.org/officeDocument/2006/relationships/hyperlink" Target="https://pbs.twimg.com/profile_banners/6536022/1543426979" TargetMode="External" /><Relationship Id="rId158" Type="http://schemas.openxmlformats.org/officeDocument/2006/relationships/hyperlink" Target="https://pbs.twimg.com/profile_banners/25335873/1536470761" TargetMode="External" /><Relationship Id="rId159" Type="http://schemas.openxmlformats.org/officeDocument/2006/relationships/hyperlink" Target="https://pbs.twimg.com/profile_banners/1939666801/1532802741" TargetMode="External" /><Relationship Id="rId160" Type="http://schemas.openxmlformats.org/officeDocument/2006/relationships/hyperlink" Target="https://pbs.twimg.com/profile_banners/1315013377/1430010090" TargetMode="External" /><Relationship Id="rId161" Type="http://schemas.openxmlformats.org/officeDocument/2006/relationships/hyperlink" Target="https://pbs.twimg.com/profile_banners/2879975404/1463767200" TargetMode="External" /><Relationship Id="rId162" Type="http://schemas.openxmlformats.org/officeDocument/2006/relationships/hyperlink" Target="https://pbs.twimg.com/profile_banners/3293052147/1470791773" TargetMode="External" /><Relationship Id="rId163" Type="http://schemas.openxmlformats.org/officeDocument/2006/relationships/hyperlink" Target="https://pbs.twimg.com/profile_banners/854883769/1420904082" TargetMode="External" /><Relationship Id="rId164" Type="http://schemas.openxmlformats.org/officeDocument/2006/relationships/hyperlink" Target="https://pbs.twimg.com/profile_banners/839947718/1550623557" TargetMode="External" /><Relationship Id="rId165" Type="http://schemas.openxmlformats.org/officeDocument/2006/relationships/hyperlink" Target="https://pbs.twimg.com/profile_banners/1961260140/1409793717" TargetMode="External" /><Relationship Id="rId166" Type="http://schemas.openxmlformats.org/officeDocument/2006/relationships/hyperlink" Target="https://pbs.twimg.com/profile_banners/464206869/1541389821" TargetMode="External" /><Relationship Id="rId167" Type="http://schemas.openxmlformats.org/officeDocument/2006/relationships/hyperlink" Target="https://pbs.twimg.com/profile_banners/943474396542439425/1513779079" TargetMode="External" /><Relationship Id="rId168" Type="http://schemas.openxmlformats.org/officeDocument/2006/relationships/hyperlink" Target="https://pbs.twimg.com/profile_banners/3439196399/1487081685" TargetMode="External" /><Relationship Id="rId169" Type="http://schemas.openxmlformats.org/officeDocument/2006/relationships/hyperlink" Target="https://pbs.twimg.com/profile_banners/1019968710482817024/1532015246" TargetMode="External" /><Relationship Id="rId170" Type="http://schemas.openxmlformats.org/officeDocument/2006/relationships/hyperlink" Target="https://pbs.twimg.com/profile_banners/53978268/1535854751" TargetMode="External" /><Relationship Id="rId171" Type="http://schemas.openxmlformats.org/officeDocument/2006/relationships/hyperlink" Target="https://pbs.twimg.com/profile_banners/4896617415/1547745035" TargetMode="External" /><Relationship Id="rId172" Type="http://schemas.openxmlformats.org/officeDocument/2006/relationships/hyperlink" Target="https://pbs.twimg.com/profile_banners/905136352676765696/1504637748" TargetMode="External" /><Relationship Id="rId173" Type="http://schemas.openxmlformats.org/officeDocument/2006/relationships/hyperlink" Target="https://pbs.twimg.com/profile_banners/737142202481016832/1538216794" TargetMode="External" /><Relationship Id="rId174" Type="http://schemas.openxmlformats.org/officeDocument/2006/relationships/hyperlink" Target="https://pbs.twimg.com/profile_banners/275608261/1521913007" TargetMode="External" /><Relationship Id="rId175" Type="http://schemas.openxmlformats.org/officeDocument/2006/relationships/hyperlink" Target="https://pbs.twimg.com/profile_banners/1014058859667783681/1548841497" TargetMode="External" /><Relationship Id="rId176" Type="http://schemas.openxmlformats.org/officeDocument/2006/relationships/hyperlink" Target="https://pbs.twimg.com/profile_banners/57132143/1486856991" TargetMode="External" /><Relationship Id="rId177" Type="http://schemas.openxmlformats.org/officeDocument/2006/relationships/hyperlink" Target="https://pbs.twimg.com/profile_banners/601991657/1514080015" TargetMode="External" /><Relationship Id="rId178" Type="http://schemas.openxmlformats.org/officeDocument/2006/relationships/hyperlink" Target="https://pbs.twimg.com/profile_banners/1616479344/1440125510" TargetMode="External" /><Relationship Id="rId179" Type="http://schemas.openxmlformats.org/officeDocument/2006/relationships/hyperlink" Target="https://pbs.twimg.com/profile_banners/772213119426842624/1531845769" TargetMode="External" /><Relationship Id="rId180" Type="http://schemas.openxmlformats.org/officeDocument/2006/relationships/hyperlink" Target="https://pbs.twimg.com/profile_banners/612889857/1467565404" TargetMode="External" /><Relationship Id="rId181" Type="http://schemas.openxmlformats.org/officeDocument/2006/relationships/hyperlink" Target="https://pbs.twimg.com/profile_banners/458886657/1550518987" TargetMode="External" /><Relationship Id="rId182" Type="http://schemas.openxmlformats.org/officeDocument/2006/relationships/hyperlink" Target="https://pbs.twimg.com/profile_banners/463800897/1505174732" TargetMode="External" /><Relationship Id="rId183" Type="http://schemas.openxmlformats.org/officeDocument/2006/relationships/hyperlink" Target="https://pbs.twimg.com/profile_banners/290240603/1484575022" TargetMode="External" /><Relationship Id="rId184" Type="http://schemas.openxmlformats.org/officeDocument/2006/relationships/hyperlink" Target="https://pbs.twimg.com/profile_banners/870793807574343680/1543196041" TargetMode="External" /><Relationship Id="rId185" Type="http://schemas.openxmlformats.org/officeDocument/2006/relationships/hyperlink" Target="https://pbs.twimg.com/profile_banners/3639440113/1525492219" TargetMode="External" /><Relationship Id="rId186" Type="http://schemas.openxmlformats.org/officeDocument/2006/relationships/hyperlink" Target="https://pbs.twimg.com/profile_banners/701449489/1395963482" TargetMode="External" /><Relationship Id="rId187" Type="http://schemas.openxmlformats.org/officeDocument/2006/relationships/hyperlink" Target="https://pbs.twimg.com/profile_banners/1087952569/1482329002" TargetMode="External" /><Relationship Id="rId188" Type="http://schemas.openxmlformats.org/officeDocument/2006/relationships/hyperlink" Target="https://pbs.twimg.com/profile_banners/771337237979996160/1551593484" TargetMode="External" /><Relationship Id="rId189" Type="http://schemas.openxmlformats.org/officeDocument/2006/relationships/hyperlink" Target="https://pbs.twimg.com/profile_banners/423262212/1545893327" TargetMode="External" /><Relationship Id="rId190" Type="http://schemas.openxmlformats.org/officeDocument/2006/relationships/hyperlink" Target="https://pbs.twimg.com/profile_banners/799054673911103489/1520035769" TargetMode="External" /><Relationship Id="rId191" Type="http://schemas.openxmlformats.org/officeDocument/2006/relationships/hyperlink" Target="https://pbs.twimg.com/profile_banners/1077553273/1357850867" TargetMode="External" /><Relationship Id="rId192" Type="http://schemas.openxmlformats.org/officeDocument/2006/relationships/hyperlink" Target="https://pbs.twimg.com/profile_banners/33194218/1527184638" TargetMode="External" /><Relationship Id="rId193" Type="http://schemas.openxmlformats.org/officeDocument/2006/relationships/hyperlink" Target="https://pbs.twimg.com/profile_banners/35067567/1503259491" TargetMode="External" /><Relationship Id="rId194" Type="http://schemas.openxmlformats.org/officeDocument/2006/relationships/hyperlink" Target="https://pbs.twimg.com/profile_banners/387207151/1484959510" TargetMode="External" /><Relationship Id="rId195" Type="http://schemas.openxmlformats.org/officeDocument/2006/relationships/hyperlink" Target="https://pbs.twimg.com/profile_banners/36364582/1411608426" TargetMode="External" /><Relationship Id="rId196" Type="http://schemas.openxmlformats.org/officeDocument/2006/relationships/hyperlink" Target="https://pbs.twimg.com/profile_banners/817694606/1438279149" TargetMode="External" /><Relationship Id="rId197" Type="http://schemas.openxmlformats.org/officeDocument/2006/relationships/hyperlink" Target="https://pbs.twimg.com/profile_banners/1621927650/1453607118" TargetMode="External" /><Relationship Id="rId198" Type="http://schemas.openxmlformats.org/officeDocument/2006/relationships/hyperlink" Target="https://pbs.twimg.com/profile_banners/784753276050890752/1523049048" TargetMode="External" /><Relationship Id="rId199" Type="http://schemas.openxmlformats.org/officeDocument/2006/relationships/hyperlink" Target="https://pbs.twimg.com/profile_banners/2869102388/1546742029" TargetMode="External" /><Relationship Id="rId200" Type="http://schemas.openxmlformats.org/officeDocument/2006/relationships/hyperlink" Target="https://pbs.twimg.com/profile_banners/1264433760/1364120086" TargetMode="External" /><Relationship Id="rId201" Type="http://schemas.openxmlformats.org/officeDocument/2006/relationships/hyperlink" Target="https://pbs.twimg.com/profile_banners/244707031/1550377325" TargetMode="External" /><Relationship Id="rId202" Type="http://schemas.openxmlformats.org/officeDocument/2006/relationships/hyperlink" Target="https://pbs.twimg.com/profile_banners/747792023277666304/1521085134" TargetMode="External" /><Relationship Id="rId203" Type="http://schemas.openxmlformats.org/officeDocument/2006/relationships/hyperlink" Target="https://pbs.twimg.com/profile_banners/976571799264743427/1552077908" TargetMode="External" /><Relationship Id="rId204" Type="http://schemas.openxmlformats.org/officeDocument/2006/relationships/hyperlink" Target="https://pbs.twimg.com/profile_banners/310374447/1483218899" TargetMode="External" /><Relationship Id="rId205" Type="http://schemas.openxmlformats.org/officeDocument/2006/relationships/hyperlink" Target="https://pbs.twimg.com/profile_banners/903422578097872896/1546472474" TargetMode="External" /><Relationship Id="rId206" Type="http://schemas.openxmlformats.org/officeDocument/2006/relationships/hyperlink" Target="https://pbs.twimg.com/profile_banners/506235901/1541614198" TargetMode="External" /><Relationship Id="rId207" Type="http://schemas.openxmlformats.org/officeDocument/2006/relationships/hyperlink" Target="https://pbs.twimg.com/profile_banners/10875712/1519246419" TargetMode="External" /><Relationship Id="rId208" Type="http://schemas.openxmlformats.org/officeDocument/2006/relationships/hyperlink" Target="https://pbs.twimg.com/profile_banners/90003900/1546363461" TargetMode="External" /><Relationship Id="rId209" Type="http://schemas.openxmlformats.org/officeDocument/2006/relationships/hyperlink" Target="https://pbs.twimg.com/profile_banners/1477973132/1543093881" TargetMode="External" /><Relationship Id="rId210" Type="http://schemas.openxmlformats.org/officeDocument/2006/relationships/hyperlink" Target="https://pbs.twimg.com/profile_banners/2231464708/1398248214" TargetMode="External" /><Relationship Id="rId211" Type="http://schemas.openxmlformats.org/officeDocument/2006/relationships/hyperlink" Target="https://pbs.twimg.com/profile_banners/2963255901/1548029592" TargetMode="External" /><Relationship Id="rId212" Type="http://schemas.openxmlformats.org/officeDocument/2006/relationships/hyperlink" Target="https://pbs.twimg.com/profile_banners/529754072/1546908479" TargetMode="External" /><Relationship Id="rId213" Type="http://schemas.openxmlformats.org/officeDocument/2006/relationships/hyperlink" Target="https://pbs.twimg.com/profile_banners/287318080/1548738340" TargetMode="External" /><Relationship Id="rId214" Type="http://schemas.openxmlformats.org/officeDocument/2006/relationships/hyperlink" Target="https://pbs.twimg.com/profile_banners/466519119/1532522773" TargetMode="External" /><Relationship Id="rId215" Type="http://schemas.openxmlformats.org/officeDocument/2006/relationships/hyperlink" Target="https://pbs.twimg.com/profile_banners/357925862/1541020975" TargetMode="External" /><Relationship Id="rId216" Type="http://schemas.openxmlformats.org/officeDocument/2006/relationships/hyperlink" Target="https://pbs.twimg.com/profile_banners/200715240/1525141489" TargetMode="External" /><Relationship Id="rId217" Type="http://schemas.openxmlformats.org/officeDocument/2006/relationships/hyperlink" Target="https://pbs.twimg.com/profile_banners/167800731/1359898186" TargetMode="External" /><Relationship Id="rId218" Type="http://schemas.openxmlformats.org/officeDocument/2006/relationships/hyperlink" Target="https://pbs.twimg.com/profile_banners/455728447/1398781177" TargetMode="External" /><Relationship Id="rId219" Type="http://schemas.openxmlformats.org/officeDocument/2006/relationships/hyperlink" Target="https://pbs.twimg.com/profile_banners/188355421/1497933412" TargetMode="External" /><Relationship Id="rId220" Type="http://schemas.openxmlformats.org/officeDocument/2006/relationships/hyperlink" Target="https://pbs.twimg.com/profile_banners/761291297491656704/1540824201" TargetMode="External" /><Relationship Id="rId221" Type="http://schemas.openxmlformats.org/officeDocument/2006/relationships/hyperlink" Target="https://pbs.twimg.com/profile_banners/1075317048/1512974219" TargetMode="External" /><Relationship Id="rId222" Type="http://schemas.openxmlformats.org/officeDocument/2006/relationships/hyperlink" Target="https://pbs.twimg.com/profile_banners/298117286/1525653209" TargetMode="External" /><Relationship Id="rId223" Type="http://schemas.openxmlformats.org/officeDocument/2006/relationships/hyperlink" Target="https://pbs.twimg.com/profile_banners/47456965/1546957955" TargetMode="External" /><Relationship Id="rId224" Type="http://schemas.openxmlformats.org/officeDocument/2006/relationships/hyperlink" Target="https://pbs.twimg.com/profile_banners/13320192/1541799498" TargetMode="External" /><Relationship Id="rId225" Type="http://schemas.openxmlformats.org/officeDocument/2006/relationships/hyperlink" Target="https://pbs.twimg.com/profile_banners/3329617715/1462180909" TargetMode="External" /><Relationship Id="rId226" Type="http://schemas.openxmlformats.org/officeDocument/2006/relationships/hyperlink" Target="https://pbs.twimg.com/profile_banners/33814499/1546623450" TargetMode="External" /><Relationship Id="rId227" Type="http://schemas.openxmlformats.org/officeDocument/2006/relationships/hyperlink" Target="https://pbs.twimg.com/profile_banners/246626420/1451707422" TargetMode="External" /><Relationship Id="rId228" Type="http://schemas.openxmlformats.org/officeDocument/2006/relationships/hyperlink" Target="https://pbs.twimg.com/profile_banners/2605915508/1522097627" TargetMode="External" /><Relationship Id="rId229" Type="http://schemas.openxmlformats.org/officeDocument/2006/relationships/hyperlink" Target="https://pbs.twimg.com/profile_banners/74887784/1549916627" TargetMode="External" /><Relationship Id="rId230" Type="http://schemas.openxmlformats.org/officeDocument/2006/relationships/hyperlink" Target="https://pbs.twimg.com/profile_banners/371380172/1541194733" TargetMode="External" /><Relationship Id="rId231" Type="http://schemas.openxmlformats.org/officeDocument/2006/relationships/hyperlink" Target="https://pbs.twimg.com/profile_banners/4014898939/1446091967" TargetMode="External" /><Relationship Id="rId232" Type="http://schemas.openxmlformats.org/officeDocument/2006/relationships/hyperlink" Target="https://pbs.twimg.com/profile_banners/343738771/1551150155" TargetMode="External" /><Relationship Id="rId233" Type="http://schemas.openxmlformats.org/officeDocument/2006/relationships/hyperlink" Target="https://pbs.twimg.com/profile_banners/23602737/1515947929" TargetMode="External" /><Relationship Id="rId234" Type="http://schemas.openxmlformats.org/officeDocument/2006/relationships/hyperlink" Target="https://pbs.twimg.com/profile_banners/864648191001722880/1498760414" TargetMode="External" /><Relationship Id="rId235" Type="http://schemas.openxmlformats.org/officeDocument/2006/relationships/hyperlink" Target="https://pbs.twimg.com/profile_banners/899777510237450240/1551637289" TargetMode="External" /><Relationship Id="rId236" Type="http://schemas.openxmlformats.org/officeDocument/2006/relationships/hyperlink" Target="https://pbs.twimg.com/profile_banners/3054297324/1510149424" TargetMode="External" /><Relationship Id="rId237" Type="http://schemas.openxmlformats.org/officeDocument/2006/relationships/hyperlink" Target="https://pbs.twimg.com/profile_banners/2919063154/1523713167" TargetMode="External" /><Relationship Id="rId238" Type="http://schemas.openxmlformats.org/officeDocument/2006/relationships/hyperlink" Target="https://pbs.twimg.com/profile_banners/1977261344/1502545732" TargetMode="External" /><Relationship Id="rId239" Type="http://schemas.openxmlformats.org/officeDocument/2006/relationships/hyperlink" Target="https://pbs.twimg.com/profile_banners/27986621/1516493857" TargetMode="External" /><Relationship Id="rId240" Type="http://schemas.openxmlformats.org/officeDocument/2006/relationships/hyperlink" Target="https://pbs.twimg.com/profile_banners/2568091634/1493327893" TargetMode="External" /><Relationship Id="rId241" Type="http://schemas.openxmlformats.org/officeDocument/2006/relationships/hyperlink" Target="https://pbs.twimg.com/profile_banners/327326387/1526843588" TargetMode="External" /><Relationship Id="rId242" Type="http://schemas.openxmlformats.org/officeDocument/2006/relationships/hyperlink" Target="https://pbs.twimg.com/profile_banners/869427400433684480/1512838238" TargetMode="External" /><Relationship Id="rId243" Type="http://schemas.openxmlformats.org/officeDocument/2006/relationships/hyperlink" Target="https://pbs.twimg.com/profile_banners/3242758916/1521074421" TargetMode="External" /><Relationship Id="rId244" Type="http://schemas.openxmlformats.org/officeDocument/2006/relationships/hyperlink" Target="https://pbs.twimg.com/profile_banners/1239028674/1548639554" TargetMode="External" /><Relationship Id="rId245" Type="http://schemas.openxmlformats.org/officeDocument/2006/relationships/hyperlink" Target="https://pbs.twimg.com/profile_banners/35797109/1544995480" TargetMode="External" /><Relationship Id="rId246" Type="http://schemas.openxmlformats.org/officeDocument/2006/relationships/hyperlink" Target="https://pbs.twimg.com/profile_banners/2648535199/1542378429" TargetMode="External" /><Relationship Id="rId247" Type="http://schemas.openxmlformats.org/officeDocument/2006/relationships/hyperlink" Target="https://pbs.twimg.com/profile_banners/731500745124630529/1550710787" TargetMode="External" /><Relationship Id="rId248" Type="http://schemas.openxmlformats.org/officeDocument/2006/relationships/hyperlink" Target="https://pbs.twimg.com/profile_banners/1589367504/1528740753" TargetMode="External" /><Relationship Id="rId249" Type="http://schemas.openxmlformats.org/officeDocument/2006/relationships/hyperlink" Target="https://pbs.twimg.com/profile_banners/19206974/1431911607" TargetMode="External" /><Relationship Id="rId250" Type="http://schemas.openxmlformats.org/officeDocument/2006/relationships/hyperlink" Target="https://pbs.twimg.com/profile_banners/940310786672676864/1522485277" TargetMode="External" /><Relationship Id="rId251" Type="http://schemas.openxmlformats.org/officeDocument/2006/relationships/hyperlink" Target="https://pbs.twimg.com/profile_banners/108293001/1397309846" TargetMode="External" /><Relationship Id="rId252" Type="http://schemas.openxmlformats.org/officeDocument/2006/relationships/hyperlink" Target="https://pbs.twimg.com/profile_banners/751419838384537600/1515873906" TargetMode="External" /><Relationship Id="rId253" Type="http://schemas.openxmlformats.org/officeDocument/2006/relationships/hyperlink" Target="https://pbs.twimg.com/profile_banners/852151089956888576/1547675651" TargetMode="External" /><Relationship Id="rId254" Type="http://schemas.openxmlformats.org/officeDocument/2006/relationships/hyperlink" Target="https://pbs.twimg.com/profile_banners/497642612/1500909969" TargetMode="External" /><Relationship Id="rId255" Type="http://schemas.openxmlformats.org/officeDocument/2006/relationships/hyperlink" Target="https://pbs.twimg.com/profile_banners/16320083/1463767298" TargetMode="External" /><Relationship Id="rId256" Type="http://schemas.openxmlformats.org/officeDocument/2006/relationships/hyperlink" Target="https://pbs.twimg.com/profile_banners/2392822814/1487759353" TargetMode="External" /><Relationship Id="rId257" Type="http://schemas.openxmlformats.org/officeDocument/2006/relationships/hyperlink" Target="https://pbs.twimg.com/profile_banners/719337869798604801/1460342219" TargetMode="External" /><Relationship Id="rId258" Type="http://schemas.openxmlformats.org/officeDocument/2006/relationships/hyperlink" Target="https://pbs.twimg.com/profile_banners/2381181672/1519346985" TargetMode="External" /><Relationship Id="rId259" Type="http://schemas.openxmlformats.org/officeDocument/2006/relationships/hyperlink" Target="https://pbs.twimg.com/profile_banners/1099680470/1399161204" TargetMode="External" /><Relationship Id="rId260" Type="http://schemas.openxmlformats.org/officeDocument/2006/relationships/hyperlink" Target="https://pbs.twimg.com/profile_banners/2978236474/1476108252" TargetMode="External" /><Relationship Id="rId261" Type="http://schemas.openxmlformats.org/officeDocument/2006/relationships/hyperlink" Target="https://pbs.twimg.com/profile_banners/613567153/1499816608" TargetMode="External" /><Relationship Id="rId262" Type="http://schemas.openxmlformats.org/officeDocument/2006/relationships/hyperlink" Target="https://pbs.twimg.com/profile_banners/357662897/1465145367" TargetMode="External" /><Relationship Id="rId263" Type="http://schemas.openxmlformats.org/officeDocument/2006/relationships/hyperlink" Target="https://pbs.twimg.com/profile_banners/182213271/1437509750" TargetMode="External" /><Relationship Id="rId264" Type="http://schemas.openxmlformats.org/officeDocument/2006/relationships/hyperlink" Target="https://pbs.twimg.com/profile_banners/963774992/1503033970" TargetMode="External" /><Relationship Id="rId265" Type="http://schemas.openxmlformats.org/officeDocument/2006/relationships/hyperlink" Target="https://pbs.twimg.com/profile_banners/1065070534587645952/1542767681" TargetMode="External" /><Relationship Id="rId266" Type="http://schemas.openxmlformats.org/officeDocument/2006/relationships/hyperlink" Target="https://pbs.twimg.com/profile_banners/3996565154/1538290094" TargetMode="External" /><Relationship Id="rId267" Type="http://schemas.openxmlformats.org/officeDocument/2006/relationships/hyperlink" Target="https://pbs.twimg.com/profile_banners/537664177/1540521030" TargetMode="External" /><Relationship Id="rId268" Type="http://schemas.openxmlformats.org/officeDocument/2006/relationships/hyperlink" Target="https://pbs.twimg.com/profile_banners/908489512589787137/1511130437" TargetMode="External" /><Relationship Id="rId269" Type="http://schemas.openxmlformats.org/officeDocument/2006/relationships/hyperlink" Target="https://pbs.twimg.com/profile_banners/2997241022/1529607481" TargetMode="External" /><Relationship Id="rId270" Type="http://schemas.openxmlformats.org/officeDocument/2006/relationships/hyperlink" Target="https://pbs.twimg.com/profile_banners/258655281/1541791011" TargetMode="External" /><Relationship Id="rId271" Type="http://schemas.openxmlformats.org/officeDocument/2006/relationships/hyperlink" Target="https://pbs.twimg.com/profile_banners/18009961/1548525115" TargetMode="External" /><Relationship Id="rId272" Type="http://schemas.openxmlformats.org/officeDocument/2006/relationships/hyperlink" Target="https://pbs.twimg.com/profile_banners/197269838/1544377232" TargetMode="External" /><Relationship Id="rId273" Type="http://schemas.openxmlformats.org/officeDocument/2006/relationships/hyperlink" Target="https://pbs.twimg.com/profile_banners/702356664/1471633638" TargetMode="External" /><Relationship Id="rId274" Type="http://schemas.openxmlformats.org/officeDocument/2006/relationships/hyperlink" Target="https://pbs.twimg.com/profile_banners/414468434/1545849877" TargetMode="External" /><Relationship Id="rId275" Type="http://schemas.openxmlformats.org/officeDocument/2006/relationships/hyperlink" Target="https://pbs.twimg.com/profile_banners/923159971684147200/1525226579" TargetMode="External" /><Relationship Id="rId276" Type="http://schemas.openxmlformats.org/officeDocument/2006/relationships/hyperlink" Target="https://pbs.twimg.com/profile_banners/278698750/1547900089" TargetMode="External" /><Relationship Id="rId277" Type="http://schemas.openxmlformats.org/officeDocument/2006/relationships/hyperlink" Target="https://pbs.twimg.com/profile_banners/925569958733537280/1538702351"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9/bg.gif" TargetMode="External" /><Relationship Id="rId281" Type="http://schemas.openxmlformats.org/officeDocument/2006/relationships/hyperlink" Target="http://abs.twimg.com/images/themes/theme5/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3/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9/bg.gif" TargetMode="External" /><Relationship Id="rId287" Type="http://schemas.openxmlformats.org/officeDocument/2006/relationships/hyperlink" Target="http://abs.twimg.com/images/themes/theme5/bg.gif" TargetMode="External" /><Relationship Id="rId288" Type="http://schemas.openxmlformats.org/officeDocument/2006/relationships/hyperlink" Target="http://abs.twimg.com/images/themes/theme13/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9/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9/bg.gif" TargetMode="External" /><Relationship Id="rId298" Type="http://schemas.openxmlformats.org/officeDocument/2006/relationships/hyperlink" Target="http://abs.twimg.com/images/themes/theme11/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6/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2/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9/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9/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5/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6/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5/bg.gif" TargetMode="External" /><Relationship Id="rId320" Type="http://schemas.openxmlformats.org/officeDocument/2006/relationships/hyperlink" Target="http://abs.twimg.com/images/themes/theme15/bg.png"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18/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9/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2/bg.gif" TargetMode="External" /><Relationship Id="rId337" Type="http://schemas.openxmlformats.org/officeDocument/2006/relationships/hyperlink" Target="http://abs.twimg.com/images/themes/theme9/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3/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0/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0/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2/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1/bg.gif" TargetMode="External" /><Relationship Id="rId361" Type="http://schemas.openxmlformats.org/officeDocument/2006/relationships/hyperlink" Target="http://abs.twimg.com/images/themes/theme16/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6/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2/bg.gif" TargetMode="External" /><Relationship Id="rId367" Type="http://schemas.openxmlformats.org/officeDocument/2006/relationships/hyperlink" Target="http://abs.twimg.com/images/themes/theme11/bg.gif" TargetMode="External" /><Relationship Id="rId368" Type="http://schemas.openxmlformats.org/officeDocument/2006/relationships/hyperlink" Target="http://abs.twimg.com/images/themes/theme18/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4/bg.gif" TargetMode="External" /><Relationship Id="rId372" Type="http://schemas.openxmlformats.org/officeDocument/2006/relationships/hyperlink" Target="http://abs.twimg.com/images/themes/theme13/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7/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3/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4/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4/bg.gif" TargetMode="External" /><Relationship Id="rId383" Type="http://schemas.openxmlformats.org/officeDocument/2006/relationships/hyperlink" Target="http://abs.twimg.com/images/themes/theme15/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6/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0/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5/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9/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7/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3/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2/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4/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6/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7/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9/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4/bg.gif" TargetMode="External" /><Relationship Id="rId430" Type="http://schemas.openxmlformats.org/officeDocument/2006/relationships/hyperlink" Target="http://abs.twimg.com/images/themes/theme7/bg.gif" TargetMode="External" /><Relationship Id="rId431" Type="http://schemas.openxmlformats.org/officeDocument/2006/relationships/hyperlink" Target="http://abs.twimg.com/images/themes/theme4/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7/bg.gif" TargetMode="External" /><Relationship Id="rId435" Type="http://schemas.openxmlformats.org/officeDocument/2006/relationships/hyperlink" Target="http://pbs.twimg.com/profile_images/1080169596202577920/eYqWbdAa_normal.jpg" TargetMode="External" /><Relationship Id="rId436" Type="http://schemas.openxmlformats.org/officeDocument/2006/relationships/hyperlink" Target="http://pbs.twimg.com/profile_images/936272621808664582/IUL53lxh_normal.jpg" TargetMode="External" /><Relationship Id="rId437" Type="http://schemas.openxmlformats.org/officeDocument/2006/relationships/hyperlink" Target="http://pbs.twimg.com/profile_images/1100980648129581057/RoJ9RFqC_normal.png" TargetMode="External" /><Relationship Id="rId438" Type="http://schemas.openxmlformats.org/officeDocument/2006/relationships/hyperlink" Target="http://pbs.twimg.com/profile_images/790663045345312768/p_yzEcTp_normal.jpg" TargetMode="External" /><Relationship Id="rId439" Type="http://schemas.openxmlformats.org/officeDocument/2006/relationships/hyperlink" Target="http://pbs.twimg.com/profile_images/1054185565321658368/ExgNOhkT_normal.jpg" TargetMode="External" /><Relationship Id="rId440" Type="http://schemas.openxmlformats.org/officeDocument/2006/relationships/hyperlink" Target="http://pbs.twimg.com/profile_images/1081251102022983680/C4TM4AL0_normal.jpg" TargetMode="External" /><Relationship Id="rId441" Type="http://schemas.openxmlformats.org/officeDocument/2006/relationships/hyperlink" Target="http://pbs.twimg.com/profile_images/1092807740307705858/HTeUTy8-_normal.jpg" TargetMode="External" /><Relationship Id="rId442" Type="http://schemas.openxmlformats.org/officeDocument/2006/relationships/hyperlink" Target="http://pbs.twimg.com/profile_images/1103761613251899394/lmaKVaqr_normal.png" TargetMode="External" /><Relationship Id="rId443" Type="http://schemas.openxmlformats.org/officeDocument/2006/relationships/hyperlink" Target="http://pbs.twimg.com/profile_images/997950374890815488/ILj7EwQi_normal.jpg" TargetMode="External" /><Relationship Id="rId444" Type="http://schemas.openxmlformats.org/officeDocument/2006/relationships/hyperlink" Target="http://pbs.twimg.com/profile_images/925321899588153344/BwCAX-iW_normal.jpg" TargetMode="External" /><Relationship Id="rId445" Type="http://schemas.openxmlformats.org/officeDocument/2006/relationships/hyperlink" Target="http://pbs.twimg.com/profile_images/1078403549590097920/JpwskP_9_normal.jpg" TargetMode="External" /><Relationship Id="rId446" Type="http://schemas.openxmlformats.org/officeDocument/2006/relationships/hyperlink" Target="http://pbs.twimg.com/profile_images/750327253679104000/WZiemakZ_normal.jpg" TargetMode="External" /><Relationship Id="rId447" Type="http://schemas.openxmlformats.org/officeDocument/2006/relationships/hyperlink" Target="http://pbs.twimg.com/profile_images/859821470834405380/1BNVxnrC_normal.jpg" TargetMode="External" /><Relationship Id="rId448" Type="http://schemas.openxmlformats.org/officeDocument/2006/relationships/hyperlink" Target="http://pbs.twimg.com/profile_images/422892352613527552/gWov1K26_normal.png" TargetMode="External" /><Relationship Id="rId449" Type="http://schemas.openxmlformats.org/officeDocument/2006/relationships/hyperlink" Target="http://pbs.twimg.com/profile_images/980773399290044418/eQq4-wMR_normal.jpg" TargetMode="External" /><Relationship Id="rId450" Type="http://schemas.openxmlformats.org/officeDocument/2006/relationships/hyperlink" Target="http://pbs.twimg.com/profile_images/1099725209081245696/52fQVpUy_normal.png" TargetMode="External" /><Relationship Id="rId451" Type="http://schemas.openxmlformats.org/officeDocument/2006/relationships/hyperlink" Target="http://pbs.twimg.com/profile_images/862398117920092161/rXSV2rW1_normal.jpg" TargetMode="External" /><Relationship Id="rId452" Type="http://schemas.openxmlformats.org/officeDocument/2006/relationships/hyperlink" Target="http://pbs.twimg.com/profile_images/936310361824804865/E9V3VoEE_normal.jpg" TargetMode="External" /><Relationship Id="rId453" Type="http://schemas.openxmlformats.org/officeDocument/2006/relationships/hyperlink" Target="http://pbs.twimg.com/profile_images/3095677004/56519b94e2d13c32d948cdaf5d429879_normal.jpeg" TargetMode="External" /><Relationship Id="rId454" Type="http://schemas.openxmlformats.org/officeDocument/2006/relationships/hyperlink" Target="http://pbs.twimg.com/profile_images/622397198039412736/DF4GknMg_normal.jpg" TargetMode="External" /><Relationship Id="rId455" Type="http://schemas.openxmlformats.org/officeDocument/2006/relationships/hyperlink" Target="http://pbs.twimg.com/profile_images/792708328233336832/eoXooqAX_normal.jpg" TargetMode="External" /><Relationship Id="rId456" Type="http://schemas.openxmlformats.org/officeDocument/2006/relationships/hyperlink" Target="http://pbs.twimg.com/profile_images/447272511747526656/vl21lxoc_normal.jpeg" TargetMode="External" /><Relationship Id="rId457" Type="http://schemas.openxmlformats.org/officeDocument/2006/relationships/hyperlink" Target="http://pbs.twimg.com/profile_images/597156578039623680/nspeXeUb_normal.jpg" TargetMode="External" /><Relationship Id="rId458" Type="http://schemas.openxmlformats.org/officeDocument/2006/relationships/hyperlink" Target="http://pbs.twimg.com/profile_images/1063990581209247744/chq_bGSN_normal.jpg" TargetMode="External" /><Relationship Id="rId459" Type="http://schemas.openxmlformats.org/officeDocument/2006/relationships/hyperlink" Target="http://pbs.twimg.com/profile_images/186615608/dl_normal.jpg" TargetMode="External" /><Relationship Id="rId460" Type="http://schemas.openxmlformats.org/officeDocument/2006/relationships/hyperlink" Target="http://pbs.twimg.com/profile_images/1102734965123571713/H0rshm2Y_normal.png" TargetMode="External" /><Relationship Id="rId461" Type="http://schemas.openxmlformats.org/officeDocument/2006/relationships/hyperlink" Target="http://pbs.twimg.com/profile_images/1007073185416740866/4H1EcgSx_normal.jpg" TargetMode="External" /><Relationship Id="rId462" Type="http://schemas.openxmlformats.org/officeDocument/2006/relationships/hyperlink" Target="http://pbs.twimg.com/profile_images/1020425821897441281/OQPn_TVj_normal.jpg" TargetMode="External" /><Relationship Id="rId463" Type="http://schemas.openxmlformats.org/officeDocument/2006/relationships/hyperlink" Target="http://pbs.twimg.com/profile_images/894324163699200002/WHZuu5LM_normal.jpg" TargetMode="External" /><Relationship Id="rId464" Type="http://schemas.openxmlformats.org/officeDocument/2006/relationships/hyperlink" Target="http://pbs.twimg.com/profile_images/1010664868448382976/Ne-hpPe4_normal.jpg" TargetMode="External" /><Relationship Id="rId465" Type="http://schemas.openxmlformats.org/officeDocument/2006/relationships/hyperlink" Target="http://pbs.twimg.com/profile_images/830866153639665664/CMO7F2j1_normal.jpg" TargetMode="External" /><Relationship Id="rId466" Type="http://schemas.openxmlformats.org/officeDocument/2006/relationships/hyperlink" Target="http://pbs.twimg.com/profile_images/841853473536663552/KnnHMTv6_normal.jpg" TargetMode="External" /><Relationship Id="rId467" Type="http://schemas.openxmlformats.org/officeDocument/2006/relationships/hyperlink" Target="http://pbs.twimg.com/profile_images/1003633150918967296/lhVnnFIL_normal.jpg" TargetMode="External" /><Relationship Id="rId468" Type="http://schemas.openxmlformats.org/officeDocument/2006/relationships/hyperlink" Target="http://pbs.twimg.com/profile_images/890921299496882176/2PCE2IWj_normal.jpg" TargetMode="External" /><Relationship Id="rId469" Type="http://schemas.openxmlformats.org/officeDocument/2006/relationships/hyperlink" Target="http://pbs.twimg.com/profile_images/1057439063534432256/pFNxlcdg_normal.jpg" TargetMode="External" /><Relationship Id="rId470" Type="http://schemas.openxmlformats.org/officeDocument/2006/relationships/hyperlink" Target="http://pbs.twimg.com/profile_images/852613170212491264/sscoho3e_normal.jpg" TargetMode="External" /><Relationship Id="rId471" Type="http://schemas.openxmlformats.org/officeDocument/2006/relationships/hyperlink" Target="http://pbs.twimg.com/profile_images/876635049734447104/DnbiMPF7_normal.jpg" TargetMode="External" /><Relationship Id="rId472" Type="http://schemas.openxmlformats.org/officeDocument/2006/relationships/hyperlink" Target="http://pbs.twimg.com/profile_images/1033777570964094976/xjUaXUh__normal.jpg" TargetMode="External" /><Relationship Id="rId473" Type="http://schemas.openxmlformats.org/officeDocument/2006/relationships/hyperlink" Target="http://pbs.twimg.com/profile_images/1026888094207815680/KklvE4Gt_normal.jpg" TargetMode="External" /><Relationship Id="rId474" Type="http://schemas.openxmlformats.org/officeDocument/2006/relationships/hyperlink" Target="http://pbs.twimg.com/profile_images/1013441717461225472/8syOvGPf_normal.jpg" TargetMode="External" /><Relationship Id="rId475" Type="http://schemas.openxmlformats.org/officeDocument/2006/relationships/hyperlink" Target="http://pbs.twimg.com/profile_images/802530676079730688/gBISa0qS_normal.jpg" TargetMode="External" /><Relationship Id="rId476" Type="http://schemas.openxmlformats.org/officeDocument/2006/relationships/hyperlink" Target="http://pbs.twimg.com/profile_images/378800000484487400/35e7049f8026a9d73e4f115809ca71c9_normal.jpeg" TargetMode="External" /><Relationship Id="rId477" Type="http://schemas.openxmlformats.org/officeDocument/2006/relationships/hyperlink" Target="http://pbs.twimg.com/profile_images/1104390818662617088/Xb_BTgJf_normal.jpg" TargetMode="External" /><Relationship Id="rId478" Type="http://schemas.openxmlformats.org/officeDocument/2006/relationships/hyperlink" Target="http://pbs.twimg.com/profile_images/1074876818065408000/_zHet-mU_normal.jpg" TargetMode="External" /><Relationship Id="rId479" Type="http://schemas.openxmlformats.org/officeDocument/2006/relationships/hyperlink" Target="http://pbs.twimg.com/profile_images/843844418780127232/uqDU6HAS_normal.jpg" TargetMode="External" /><Relationship Id="rId480" Type="http://schemas.openxmlformats.org/officeDocument/2006/relationships/hyperlink" Target="http://pbs.twimg.com/profile_images/1073670898228457472/t4e3yb99_normal.jpg" TargetMode="External" /><Relationship Id="rId481" Type="http://schemas.openxmlformats.org/officeDocument/2006/relationships/hyperlink" Target="http://pbs.twimg.com/profile_images/827248156031213568/yztdVqJ2_normal.jpg" TargetMode="External" /><Relationship Id="rId482" Type="http://schemas.openxmlformats.org/officeDocument/2006/relationships/hyperlink" Target="http://pbs.twimg.com/profile_images/985143206164787200/FxIj2W7-_normal.jpg" TargetMode="External" /><Relationship Id="rId483" Type="http://schemas.openxmlformats.org/officeDocument/2006/relationships/hyperlink" Target="http://pbs.twimg.com/profile_images/1076660238110076928/5jF2rnzi_normal.jpg" TargetMode="External" /><Relationship Id="rId484" Type="http://schemas.openxmlformats.org/officeDocument/2006/relationships/hyperlink" Target="http://pbs.twimg.com/profile_images/1099103242657632256/x_qihOzI_normal.png" TargetMode="External" /><Relationship Id="rId485" Type="http://schemas.openxmlformats.org/officeDocument/2006/relationships/hyperlink" Target="http://pbs.twimg.com/profile_images/948059387519754240/Dl0au_Va_normal.jpg" TargetMode="External" /><Relationship Id="rId486" Type="http://schemas.openxmlformats.org/officeDocument/2006/relationships/hyperlink" Target="http://pbs.twimg.com/profile_images/1079066279607033856/O7_eNh1R_normal.jpg" TargetMode="External" /><Relationship Id="rId487" Type="http://schemas.openxmlformats.org/officeDocument/2006/relationships/hyperlink" Target="http://pbs.twimg.com/profile_images/487808913970982912/fVEVYt5D_normal.jpeg" TargetMode="External" /><Relationship Id="rId488" Type="http://schemas.openxmlformats.org/officeDocument/2006/relationships/hyperlink" Target="http://pbs.twimg.com/profile_images/378800000565099878/5e4f9c6cbb9c4dbb7d339fca49f8db45_normal.jpeg" TargetMode="External" /><Relationship Id="rId489" Type="http://schemas.openxmlformats.org/officeDocument/2006/relationships/hyperlink" Target="http://pbs.twimg.com/profile_images/3448834773/d1afd2c316a8ded23fa23d36889c8e64_normal.jpeg" TargetMode="External" /><Relationship Id="rId490" Type="http://schemas.openxmlformats.org/officeDocument/2006/relationships/hyperlink" Target="http://pbs.twimg.com/profile_images/1006646660548657153/n35tAUI5_normal.jpg" TargetMode="External" /><Relationship Id="rId491" Type="http://schemas.openxmlformats.org/officeDocument/2006/relationships/hyperlink" Target="http://pbs.twimg.com/profile_images/608592944447094784/_LMlBocE_normal.jpg" TargetMode="External" /><Relationship Id="rId492" Type="http://schemas.openxmlformats.org/officeDocument/2006/relationships/hyperlink" Target="http://pbs.twimg.com/profile_images/978645872085942272/OFP3yl7b_normal.jpg" TargetMode="External" /><Relationship Id="rId493" Type="http://schemas.openxmlformats.org/officeDocument/2006/relationships/hyperlink" Target="http://pbs.twimg.com/profile_images/1030794884536565760/-1YOar4H_normal.jpg" TargetMode="External" /><Relationship Id="rId494" Type="http://schemas.openxmlformats.org/officeDocument/2006/relationships/hyperlink" Target="http://pbs.twimg.com/profile_images/1087800013491707904/EGuVuXuP_normal.jpg" TargetMode="External" /><Relationship Id="rId495" Type="http://schemas.openxmlformats.org/officeDocument/2006/relationships/hyperlink" Target="http://pbs.twimg.com/profile_images/1097538455754719233/sJKIiMjx_normal.jpg" TargetMode="External" /><Relationship Id="rId496" Type="http://schemas.openxmlformats.org/officeDocument/2006/relationships/hyperlink" Target="http://pbs.twimg.com/profile_images/829741104027279360/9ZZRNcmP_normal.jpg" TargetMode="External" /><Relationship Id="rId497" Type="http://schemas.openxmlformats.org/officeDocument/2006/relationships/hyperlink" Target="http://pbs.twimg.com/profile_images/943482321973448704/26ODvDSN_normal.jpg" TargetMode="External" /><Relationship Id="rId498" Type="http://schemas.openxmlformats.org/officeDocument/2006/relationships/hyperlink" Target="http://pbs.twimg.com/profile_images/636185261102096384/_ouYLiz5_normal.png" TargetMode="External" /><Relationship Id="rId499" Type="http://schemas.openxmlformats.org/officeDocument/2006/relationships/hyperlink" Target="http://pbs.twimg.com/profile_images/1019971453066862599/HbbxSlyt_normal.jpg" TargetMode="External" /><Relationship Id="rId500" Type="http://schemas.openxmlformats.org/officeDocument/2006/relationships/hyperlink" Target="http://pbs.twimg.com/profile_images/1092662557855236098/yPTkRrKA_normal.jpg" TargetMode="External" /><Relationship Id="rId501" Type="http://schemas.openxmlformats.org/officeDocument/2006/relationships/hyperlink" Target="http://pbs.twimg.com/profile_images/697806714029137921/tpVC55xu_normal.png" TargetMode="External" /><Relationship Id="rId502" Type="http://schemas.openxmlformats.org/officeDocument/2006/relationships/hyperlink" Target="http://pbs.twimg.com/profile_images/905142335402414080/FALoA5sG_normal.jpg" TargetMode="External" /><Relationship Id="rId503" Type="http://schemas.openxmlformats.org/officeDocument/2006/relationships/hyperlink" Target="http://pbs.twimg.com/profile_images/760774125522518016/jhzjWv0i_normal.jpg" TargetMode="External" /><Relationship Id="rId504" Type="http://schemas.openxmlformats.org/officeDocument/2006/relationships/hyperlink" Target="http://pbs.twimg.com/profile_images/1070604617178697733/3RAwtdDt_normal.jpg" TargetMode="External" /><Relationship Id="rId505" Type="http://schemas.openxmlformats.org/officeDocument/2006/relationships/hyperlink" Target="http://pbs.twimg.com/profile_images/962425795418271745/eT_lIDG7_normal.jpg" TargetMode="External" /><Relationship Id="rId506" Type="http://schemas.openxmlformats.org/officeDocument/2006/relationships/hyperlink" Target="http://pbs.twimg.com/profile_images/1086263741170241536/I8PhOVCC_normal.jpg" TargetMode="External" /><Relationship Id="rId507" Type="http://schemas.openxmlformats.org/officeDocument/2006/relationships/hyperlink" Target="http://pbs.twimg.com/profile_images/904917611485335552/aIZ_7RGP_normal.jpg" TargetMode="External" /><Relationship Id="rId508" Type="http://schemas.openxmlformats.org/officeDocument/2006/relationships/hyperlink" Target="http://pbs.twimg.com/profile_images/702322146802954241/WRhTG1-g_normal.jpg" TargetMode="External" /><Relationship Id="rId509" Type="http://schemas.openxmlformats.org/officeDocument/2006/relationships/hyperlink" Target="http://pbs.twimg.com/profile_images/683769603047186432/bMSw_7sq_normal.jpg" TargetMode="External" /><Relationship Id="rId510" Type="http://schemas.openxmlformats.org/officeDocument/2006/relationships/hyperlink" Target="http://pbs.twimg.com/profile_images/1019261184535494656/9F79bRty_normal.jpg" TargetMode="External" /><Relationship Id="rId511" Type="http://schemas.openxmlformats.org/officeDocument/2006/relationships/hyperlink" Target="http://pbs.twimg.com/profile_images/1081597751085789184/Id5fGKTO_normal.jpg" TargetMode="External" /><Relationship Id="rId512" Type="http://schemas.openxmlformats.org/officeDocument/2006/relationships/hyperlink" Target="http://pbs.twimg.com/profile_images/1097582652482355203/S5zuMYLP_normal.jpg" TargetMode="External" /><Relationship Id="rId513" Type="http://schemas.openxmlformats.org/officeDocument/2006/relationships/hyperlink" Target="http://pbs.twimg.com/profile_images/1047292860901543937/cLdc8pNh_normal.jpg" TargetMode="External" /><Relationship Id="rId514" Type="http://schemas.openxmlformats.org/officeDocument/2006/relationships/hyperlink" Target="http://pbs.twimg.com/profile_images/820989593126309888/0eUuNeWF_normal.jpg" TargetMode="External" /><Relationship Id="rId515" Type="http://schemas.openxmlformats.org/officeDocument/2006/relationships/hyperlink" Target="http://pbs.twimg.com/profile_images/1102596573761060864/cITtSzTo_normal.png" TargetMode="External" /><Relationship Id="rId516" Type="http://schemas.openxmlformats.org/officeDocument/2006/relationships/hyperlink" Target="http://pbs.twimg.com/profile_images/967604568174530560/SyRUvIUx_normal.jpg" TargetMode="External" /><Relationship Id="rId517" Type="http://schemas.openxmlformats.org/officeDocument/2006/relationships/hyperlink" Target="http://pbs.twimg.com/profile_images/1057651836407050240/sWGYqYu7_normal.jpg" TargetMode="External" /><Relationship Id="rId518" Type="http://schemas.openxmlformats.org/officeDocument/2006/relationships/hyperlink" Target="http://pbs.twimg.com/profile_images/1018216640222285824/XNeJynsP_normal.jpg" TargetMode="External" /><Relationship Id="rId519" Type="http://schemas.openxmlformats.org/officeDocument/2006/relationships/hyperlink" Target="http://pbs.twimg.com/profile_images/1102212179405754373/HIDVD1iW_normal.jpg" TargetMode="External" /><Relationship Id="rId520" Type="http://schemas.openxmlformats.org/officeDocument/2006/relationships/hyperlink" Target="http://pbs.twimg.com/profile_images/1030591933536657408/w5y92dps_normal.jpg" TargetMode="External" /><Relationship Id="rId521" Type="http://schemas.openxmlformats.org/officeDocument/2006/relationships/hyperlink" Target="http://pbs.twimg.com/profile_images/969726027814588418/9noxEpns_normal.jpg" TargetMode="External" /><Relationship Id="rId522" Type="http://schemas.openxmlformats.org/officeDocument/2006/relationships/hyperlink" Target="http://pbs.twimg.com/profile_images/3091762872/1de89fdaa8a45ce2391c0e4c102b5c7f_normal.png" TargetMode="External" /><Relationship Id="rId523" Type="http://schemas.openxmlformats.org/officeDocument/2006/relationships/hyperlink" Target="http://pbs.twimg.com/profile_images/1070281219718426624/g43pqvil_normal.jpg" TargetMode="External" /><Relationship Id="rId524" Type="http://schemas.openxmlformats.org/officeDocument/2006/relationships/hyperlink" Target="http://pbs.twimg.com/profile_images/883513169108504576/uyO7Pl5i_normal.jpg" TargetMode="External" /><Relationship Id="rId525" Type="http://schemas.openxmlformats.org/officeDocument/2006/relationships/hyperlink" Target="http://pbs.twimg.com/profile_images/633379394782801920/834nh3js_normal.jpg" TargetMode="External" /><Relationship Id="rId526" Type="http://schemas.openxmlformats.org/officeDocument/2006/relationships/hyperlink" Target="http://pbs.twimg.com/profile_images/930951547424407552/ln_zgkZv_normal.jpg" TargetMode="External" /><Relationship Id="rId527" Type="http://schemas.openxmlformats.org/officeDocument/2006/relationships/hyperlink" Target="http://pbs.twimg.com/profile_images/2600769455/image_normal.jpg" TargetMode="External" /><Relationship Id="rId528" Type="http://schemas.openxmlformats.org/officeDocument/2006/relationships/hyperlink" Target="http://pbs.twimg.com/profile_images/691103837227192320/8L7YKgCn_normal.jpg" TargetMode="External" /><Relationship Id="rId529" Type="http://schemas.openxmlformats.org/officeDocument/2006/relationships/hyperlink" Target="http://pbs.twimg.com/profile_images/982365005923389440/8wT4fRIK_normal.jpg" TargetMode="External" /><Relationship Id="rId530" Type="http://schemas.openxmlformats.org/officeDocument/2006/relationships/hyperlink" Target="http://pbs.twimg.com/profile_images/1097605020474732544/_yro6n-b_normal.png" TargetMode="External" /><Relationship Id="rId531" Type="http://schemas.openxmlformats.org/officeDocument/2006/relationships/hyperlink" Target="http://pbs.twimg.com/profile_images/488844465436520448/m63TrJpq_normal.jpeg" TargetMode="External" /><Relationship Id="rId532" Type="http://schemas.openxmlformats.org/officeDocument/2006/relationships/hyperlink" Target="http://pbs.twimg.com/profile_images/3393305648/9fe1e4c6dcb7e14d25d214146a0cf163_normal.jpeg" TargetMode="External" /><Relationship Id="rId533" Type="http://schemas.openxmlformats.org/officeDocument/2006/relationships/hyperlink" Target="http://pbs.twimg.com/profile_images/997193229400342528/6lEtcJni_normal.jpg" TargetMode="External" /><Relationship Id="rId534" Type="http://schemas.openxmlformats.org/officeDocument/2006/relationships/hyperlink" Target="http://pbs.twimg.com/profile_images/961455613816524800/SFPFHOut_normal.jpg" TargetMode="External" /><Relationship Id="rId535" Type="http://schemas.openxmlformats.org/officeDocument/2006/relationships/hyperlink" Target="http://pbs.twimg.com/profile_images/1104119928574103553/5Zxmjtcj_normal.jpg" TargetMode="External" /><Relationship Id="rId536" Type="http://schemas.openxmlformats.org/officeDocument/2006/relationships/hyperlink" Target="http://pbs.twimg.com/profile_images/924296739137380354/HOfbkmzw_normal.jpg" TargetMode="External" /><Relationship Id="rId537" Type="http://schemas.openxmlformats.org/officeDocument/2006/relationships/hyperlink" Target="http://pbs.twimg.com/profile_images/1102602323526848512/uYQFcqIl_normal.jpg" TargetMode="External" /><Relationship Id="rId538" Type="http://schemas.openxmlformats.org/officeDocument/2006/relationships/hyperlink" Target="http://pbs.twimg.com/profile_images/703801397754466304/fPdv7eoZ_normal.jpg" TargetMode="External" /><Relationship Id="rId539" Type="http://schemas.openxmlformats.org/officeDocument/2006/relationships/hyperlink" Target="http://pbs.twimg.com/profile_images/1052625677340561409/Y-6d35oU_normal.jpg" TargetMode="External" /><Relationship Id="rId540" Type="http://schemas.openxmlformats.org/officeDocument/2006/relationships/hyperlink" Target="http://pbs.twimg.com/profile_images/966084597367808000/y6oe8zOf_normal.jpg" TargetMode="External" /><Relationship Id="rId541" Type="http://schemas.openxmlformats.org/officeDocument/2006/relationships/hyperlink" Target="http://pbs.twimg.com/profile_images/1094107686344347654/ytrMQ1St_normal.jpg" TargetMode="External" /><Relationship Id="rId542" Type="http://schemas.openxmlformats.org/officeDocument/2006/relationships/hyperlink" Target="http://pbs.twimg.com/profile_images/936086152989229056/OKo63A26_normal.jpg" TargetMode="External" /><Relationship Id="rId543" Type="http://schemas.openxmlformats.org/officeDocument/2006/relationships/hyperlink" Target="http://pbs.twimg.com/profile_images/799217130659053568/TDVCHZAz_normal.jpg" TargetMode="External" /><Relationship Id="rId544" Type="http://schemas.openxmlformats.org/officeDocument/2006/relationships/hyperlink" Target="http://pbs.twimg.com/profile_images/973625084341501952/JOdA5zhF_normal.jpg" TargetMode="External" /><Relationship Id="rId545" Type="http://schemas.openxmlformats.org/officeDocument/2006/relationships/hyperlink" Target="http://pbs.twimg.com/profile_images/963667136106426368/atixwqb4_normal.jpg" TargetMode="External" /><Relationship Id="rId546" Type="http://schemas.openxmlformats.org/officeDocument/2006/relationships/hyperlink" Target="http://pbs.twimg.com/profile_images/1103678355319058432/9lQzKwUu_normal.png" TargetMode="External" /><Relationship Id="rId547" Type="http://schemas.openxmlformats.org/officeDocument/2006/relationships/hyperlink" Target="http://pbs.twimg.com/profile_images/1101464469367078912/Yiwnxue8_normal.jpg" TargetMode="External" /><Relationship Id="rId548" Type="http://schemas.openxmlformats.org/officeDocument/2006/relationships/hyperlink" Target="http://pbs.twimg.com/profile_images/803645670326272000/WmQWNc-h_normal.jpg" TargetMode="External" /><Relationship Id="rId549" Type="http://schemas.openxmlformats.org/officeDocument/2006/relationships/hyperlink" Target="http://pbs.twimg.com/profile_images/1094710327806029824/X1FQF5Ci_normal.jpg" TargetMode="External" /><Relationship Id="rId550" Type="http://schemas.openxmlformats.org/officeDocument/2006/relationships/hyperlink" Target="http://pbs.twimg.com/profile_images/1041145552854044672/cv8AQagT_normal.jpg" TargetMode="External" /><Relationship Id="rId551" Type="http://schemas.openxmlformats.org/officeDocument/2006/relationships/hyperlink" Target="http://pbs.twimg.com/profile_images/1063491822385676288/wBzxHz94_normal.jpg" TargetMode="External" /><Relationship Id="rId552" Type="http://schemas.openxmlformats.org/officeDocument/2006/relationships/hyperlink" Target="http://pbs.twimg.com/profile_images/882999585303445504/p-bUxO3H_normal.jpg" TargetMode="External" /><Relationship Id="rId553" Type="http://schemas.openxmlformats.org/officeDocument/2006/relationships/hyperlink" Target="http://pbs.twimg.com/profile_images/994321595538653185/FrSKa6ZO_normal.jpg" TargetMode="External" /><Relationship Id="rId554" Type="http://schemas.openxmlformats.org/officeDocument/2006/relationships/hyperlink" Target="http://pbs.twimg.com/profile_images/1032373156164468736/zhQPGSo9_normal.jpg" TargetMode="External" /><Relationship Id="rId555" Type="http://schemas.openxmlformats.org/officeDocument/2006/relationships/hyperlink" Target="http://pbs.twimg.com/profile_images/950514657063784450/Xhi4E4f3_normal.jpg" TargetMode="External" /><Relationship Id="rId556" Type="http://schemas.openxmlformats.org/officeDocument/2006/relationships/hyperlink" Target="http://pbs.twimg.com/profile_images/1065696415492579328/RDHmTQDX_normal.jpg" TargetMode="External" /><Relationship Id="rId557" Type="http://schemas.openxmlformats.org/officeDocument/2006/relationships/hyperlink" Target="http://pbs.twimg.com/profile_images/510975161487474688/TGNobqui_normal.jpeg" TargetMode="External" /><Relationship Id="rId558" Type="http://schemas.openxmlformats.org/officeDocument/2006/relationships/hyperlink" Target="http://pbs.twimg.com/profile_images/993993335957159936/ItgAwfp9_normal.jpg" TargetMode="External" /><Relationship Id="rId559" Type="http://schemas.openxmlformats.org/officeDocument/2006/relationships/hyperlink" Target="http://pbs.twimg.com/profile_images/881583976711847938/omdlQXGv_normal.jpg" TargetMode="External" /><Relationship Id="rId560" Type="http://schemas.openxmlformats.org/officeDocument/2006/relationships/hyperlink" Target="http://pbs.twimg.com/profile_images/992173529805279233/QwbOE9ZW_normal.jpg" TargetMode="External" /><Relationship Id="rId561" Type="http://schemas.openxmlformats.org/officeDocument/2006/relationships/hyperlink" Target="http://pbs.twimg.com/profile_images/1230906377/Julie_Kuhn2_normal.JPG" TargetMode="External" /><Relationship Id="rId562" Type="http://schemas.openxmlformats.org/officeDocument/2006/relationships/hyperlink" Target="http://pbs.twimg.com/profile_images/1022062078826295296/NDgYCEHm_normal.jpg" TargetMode="External" /><Relationship Id="rId563" Type="http://schemas.openxmlformats.org/officeDocument/2006/relationships/hyperlink" Target="http://pbs.twimg.com/profile_images/1087864763714027521/JEtrwFah_normal.jpg" TargetMode="External" /><Relationship Id="rId564" Type="http://schemas.openxmlformats.org/officeDocument/2006/relationships/hyperlink" Target="http://pbs.twimg.com/profile_images/813998936880910336/ctkECKUn_normal.jpg" TargetMode="External" /><Relationship Id="rId565" Type="http://schemas.openxmlformats.org/officeDocument/2006/relationships/hyperlink" Target="http://pbs.twimg.com/profile_images/925575660696940549/_8jPVHSQ_normal.jpg" TargetMode="External" /><Relationship Id="rId566" Type="http://schemas.openxmlformats.org/officeDocument/2006/relationships/hyperlink" Target="http://pbs.twimg.com/profile_images/1094732014002020353/YcRBFG1Z_normal.jpg" TargetMode="External" /><Relationship Id="rId567" Type="http://schemas.openxmlformats.org/officeDocument/2006/relationships/hyperlink" Target="http://pbs.twimg.com/profile_images/1007100378746314755/PVjVpSiP_normal.jpg" TargetMode="External" /><Relationship Id="rId568" Type="http://schemas.openxmlformats.org/officeDocument/2006/relationships/hyperlink" Target="http://pbs.twimg.com/profile_images/838937525112594432/EjV8qCh__normal.jpg" TargetMode="External" /><Relationship Id="rId569" Type="http://schemas.openxmlformats.org/officeDocument/2006/relationships/hyperlink" Target="http://pbs.twimg.com/profile_images/659583800519757824/KM5c4-Ke_normal.jpg" TargetMode="External" /><Relationship Id="rId570" Type="http://schemas.openxmlformats.org/officeDocument/2006/relationships/hyperlink" Target="http://pbs.twimg.com/profile_images/817931611828350976/gO_0yngy_normal.jpg" TargetMode="External" /><Relationship Id="rId571" Type="http://schemas.openxmlformats.org/officeDocument/2006/relationships/hyperlink" Target="http://pbs.twimg.com/profile_images/952580821482921985/aO93tUKB_normal.jpg" TargetMode="External" /><Relationship Id="rId572" Type="http://schemas.openxmlformats.org/officeDocument/2006/relationships/hyperlink" Target="http://pbs.twimg.com/profile_images/891646753384038401/J035xvRl_normal.jpg" TargetMode="External" /><Relationship Id="rId573" Type="http://schemas.openxmlformats.org/officeDocument/2006/relationships/hyperlink" Target="http://pbs.twimg.com/profile_images/1103836037850320898/lC7yENUb_normal.png" TargetMode="External" /><Relationship Id="rId574" Type="http://schemas.openxmlformats.org/officeDocument/2006/relationships/hyperlink" Target="http://pbs.twimg.com/profile_images/928259823161917443/Q7KDDkhI_normal.jpg" TargetMode="External" /><Relationship Id="rId575" Type="http://schemas.openxmlformats.org/officeDocument/2006/relationships/hyperlink" Target="http://pbs.twimg.com/profile_images/711639428679266304/fvRW4QPF_normal.jpg" TargetMode="External" /><Relationship Id="rId576" Type="http://schemas.openxmlformats.org/officeDocument/2006/relationships/hyperlink" Target="http://pbs.twimg.com/profile_images/1056753237066465281/LRUBpZVN_normal.jpg" TargetMode="External" /><Relationship Id="rId577" Type="http://schemas.openxmlformats.org/officeDocument/2006/relationships/hyperlink" Target="http://pbs.twimg.com/profile_images/1002747763983912960/fZneljsK_normal.jpg" TargetMode="External" /><Relationship Id="rId578" Type="http://schemas.openxmlformats.org/officeDocument/2006/relationships/hyperlink" Target="http://pbs.twimg.com/profile_images/773235877405421568/mFjgHO9T_normal.jpg" TargetMode="External" /><Relationship Id="rId579" Type="http://schemas.openxmlformats.org/officeDocument/2006/relationships/hyperlink" Target="http://pbs.twimg.com/profile_images/995051474152501249/1bsN_U4N_normal.jpg" TargetMode="External" /><Relationship Id="rId580" Type="http://schemas.openxmlformats.org/officeDocument/2006/relationships/hyperlink" Target="http://pbs.twimg.com/profile_images/869433761456205824/EJMVeM6a_normal.jpg" TargetMode="External" /><Relationship Id="rId581" Type="http://schemas.openxmlformats.org/officeDocument/2006/relationships/hyperlink" Target="http://pbs.twimg.com/profile_images/620726074779930624/MrqMq0sk_normal.png" TargetMode="External" /><Relationship Id="rId582" Type="http://schemas.openxmlformats.org/officeDocument/2006/relationships/hyperlink" Target="http://pbs.twimg.com/profile_images/1038485532014194689/uepJiqWx_normal.jpg" TargetMode="External" /><Relationship Id="rId583" Type="http://schemas.openxmlformats.org/officeDocument/2006/relationships/hyperlink" Target="http://pbs.twimg.com/profile_images/741116297086439424/1nVLwJo8_normal.jpg" TargetMode="External" /><Relationship Id="rId584" Type="http://schemas.openxmlformats.org/officeDocument/2006/relationships/hyperlink" Target="http://pbs.twimg.com/profile_images/1031127116245553152/00emtmVl_normal.jpg" TargetMode="External" /><Relationship Id="rId585" Type="http://schemas.openxmlformats.org/officeDocument/2006/relationships/hyperlink" Target="http://pbs.twimg.com/profile_images/1053657313591025664/H_lv_U0t_normal.jpg" TargetMode="External" /><Relationship Id="rId586" Type="http://schemas.openxmlformats.org/officeDocument/2006/relationships/hyperlink" Target="http://pbs.twimg.com/profile_images/1022277818724569088/b-Y7iBhQ_normal.jpg" TargetMode="External" /><Relationship Id="rId587" Type="http://schemas.openxmlformats.org/officeDocument/2006/relationships/hyperlink" Target="http://pbs.twimg.com/profile_images/1062063971757383680/WXAK-599_normal.jpg" TargetMode="External" /><Relationship Id="rId588" Type="http://schemas.openxmlformats.org/officeDocument/2006/relationships/hyperlink" Target="http://pbs.twimg.com/profile_images/940415504304373761/Z19LjL8Y_normal.jpg" TargetMode="External" /><Relationship Id="rId589" Type="http://schemas.openxmlformats.org/officeDocument/2006/relationships/hyperlink" Target="http://pbs.twimg.com/profile_images/378800000166987623/11e920d5ac54f10bfb571879dc50be6d_normal.jpeg" TargetMode="External" /><Relationship Id="rId590" Type="http://schemas.openxmlformats.org/officeDocument/2006/relationships/hyperlink" Target="http://pbs.twimg.com/profile_images/1101491203449733120/iEBp-Ubb_normal.jpg" TargetMode="External" /><Relationship Id="rId591" Type="http://schemas.openxmlformats.org/officeDocument/2006/relationships/hyperlink" Target="http://pbs.twimg.com/profile_images/937029292789178368/qMQ6mGs6_normal.jpg" TargetMode="External" /><Relationship Id="rId592" Type="http://schemas.openxmlformats.org/officeDocument/2006/relationships/hyperlink" Target="http://pbs.twimg.com/profile_images/889506980439629825/-nc70iNW_normal.jpg" TargetMode="External" /><Relationship Id="rId593" Type="http://schemas.openxmlformats.org/officeDocument/2006/relationships/hyperlink" Target="http://pbs.twimg.com/profile_images/1094042314299850752/ZUE5wPJS_normal.jpg" TargetMode="External" /><Relationship Id="rId594" Type="http://schemas.openxmlformats.org/officeDocument/2006/relationships/hyperlink" Target="http://pbs.twimg.com/profile_images/929779239678816256/plRxKZ-f_normal.jpg" TargetMode="External" /><Relationship Id="rId595" Type="http://schemas.openxmlformats.org/officeDocument/2006/relationships/hyperlink" Target="http://pbs.twimg.com/profile_images/719353080215539712/-3Y4pwtZ_normal.jpg" TargetMode="External" /><Relationship Id="rId596" Type="http://schemas.openxmlformats.org/officeDocument/2006/relationships/hyperlink" Target="http://pbs.twimg.com/profile_images/966837445227671552/sUx4govn_normal.jpg" TargetMode="External" /><Relationship Id="rId597" Type="http://schemas.openxmlformats.org/officeDocument/2006/relationships/hyperlink" Target="http://pbs.twimg.com/profile_images/462746379480084481/XLZ3ZWNK_normal.jpeg" TargetMode="External" /><Relationship Id="rId598" Type="http://schemas.openxmlformats.org/officeDocument/2006/relationships/hyperlink" Target="http://pbs.twimg.com/profile_images/984099598699548677/qAYJicC4_normal.jpg" TargetMode="External" /><Relationship Id="rId599" Type="http://schemas.openxmlformats.org/officeDocument/2006/relationships/hyperlink" Target="http://pbs.twimg.com/profile_images/1101848738505654272/IsTYbKzO_normal.jpg" TargetMode="External" /><Relationship Id="rId600" Type="http://schemas.openxmlformats.org/officeDocument/2006/relationships/hyperlink" Target="http://abs.twimg.com/sticky/default_profile_images/default_profile_normal.png" TargetMode="External" /><Relationship Id="rId601" Type="http://schemas.openxmlformats.org/officeDocument/2006/relationships/hyperlink" Target="http://pbs.twimg.com/profile_images/1093344469066412032/xFre774J_normal.jpg" TargetMode="External" /><Relationship Id="rId602" Type="http://schemas.openxmlformats.org/officeDocument/2006/relationships/hyperlink" Target="http://pbs.twimg.com/profile_images/855477325475065861/QHqwiBfi_normal.jpg" TargetMode="External" /><Relationship Id="rId603" Type="http://schemas.openxmlformats.org/officeDocument/2006/relationships/hyperlink" Target="http://pbs.twimg.com/profile_images/692021275993231360/3xCvTC_X_normal.jpg" TargetMode="External" /><Relationship Id="rId604" Type="http://schemas.openxmlformats.org/officeDocument/2006/relationships/hyperlink" Target="http://pbs.twimg.com/profile_images/1084123304544198658/x-R12jON_normal.jpg" TargetMode="External" /><Relationship Id="rId605" Type="http://schemas.openxmlformats.org/officeDocument/2006/relationships/hyperlink" Target="http://pbs.twimg.com/profile_images/1065070845490475008/ntdx65V1_normal.jpg" TargetMode="External" /><Relationship Id="rId606" Type="http://schemas.openxmlformats.org/officeDocument/2006/relationships/hyperlink" Target="http://pbs.twimg.com/profile_images/658008939225726976/vIb_ZYV7_normal.jpg" TargetMode="External" /><Relationship Id="rId607" Type="http://schemas.openxmlformats.org/officeDocument/2006/relationships/hyperlink" Target="http://pbs.twimg.com/profile_images/955651340629192705/_Gc8BQvr_normal.jpg" TargetMode="External" /><Relationship Id="rId608" Type="http://schemas.openxmlformats.org/officeDocument/2006/relationships/hyperlink" Target="http://pbs.twimg.com/profile_images/1068673348899504128/BZAc22yl_normal.jpg" TargetMode="External" /><Relationship Id="rId609" Type="http://schemas.openxmlformats.org/officeDocument/2006/relationships/hyperlink" Target="http://pbs.twimg.com/profile_images/774060326165753856/e4gz8EtM_normal.jpg" TargetMode="External" /><Relationship Id="rId610" Type="http://schemas.openxmlformats.org/officeDocument/2006/relationships/hyperlink" Target="http://pbs.twimg.com/profile_images/1060974513423175680/rruXIJc2_normal.jpg" TargetMode="External" /><Relationship Id="rId611" Type="http://schemas.openxmlformats.org/officeDocument/2006/relationships/hyperlink" Target="http://pbs.twimg.com/profile_images/1093971398467309568/k3FGxVnk_normal.jpg" TargetMode="External" /><Relationship Id="rId612" Type="http://schemas.openxmlformats.org/officeDocument/2006/relationships/hyperlink" Target="http://pbs.twimg.com/profile_images/998968926691147776/4K3LxFcv_normal.jpg" TargetMode="External" /><Relationship Id="rId613" Type="http://schemas.openxmlformats.org/officeDocument/2006/relationships/hyperlink" Target="http://pbs.twimg.com/profile_images/1085534221882380288/qKagrBcD_normal.jpg" TargetMode="External" /><Relationship Id="rId614" Type="http://schemas.openxmlformats.org/officeDocument/2006/relationships/hyperlink" Target="http://pbs.twimg.com/profile_images/1076832054128578560/mXIe2zfu_normal.jpg" TargetMode="External" /><Relationship Id="rId615" Type="http://schemas.openxmlformats.org/officeDocument/2006/relationships/hyperlink" Target="http://pbs.twimg.com/profile_images/925699162695278593/CEww6QuP_normal.jpg" TargetMode="External" /><Relationship Id="rId616" Type="http://schemas.openxmlformats.org/officeDocument/2006/relationships/hyperlink" Target="http://pbs.twimg.com/profile_images/879546879205179392/yqTtEnjx_normal.jpg" TargetMode="External" /><Relationship Id="rId617" Type="http://schemas.openxmlformats.org/officeDocument/2006/relationships/hyperlink" Target="http://pbs.twimg.com/profile_images/1048019925959245824/3qWGuyaV_normal.jpg" TargetMode="External" /><Relationship Id="rId618" Type="http://schemas.openxmlformats.org/officeDocument/2006/relationships/hyperlink" Target="https://twitter.com/hansappel094" TargetMode="External" /><Relationship Id="rId619" Type="http://schemas.openxmlformats.org/officeDocument/2006/relationships/hyperlink" Target="https://twitter.com/gcouros" TargetMode="External" /><Relationship Id="rId620" Type="http://schemas.openxmlformats.org/officeDocument/2006/relationships/hyperlink" Target="https://twitter.com/phil_ibamericas" TargetMode="External" /><Relationship Id="rId621" Type="http://schemas.openxmlformats.org/officeDocument/2006/relationships/hyperlink" Target="https://twitter.com/jcasatodd" TargetMode="External" /><Relationship Id="rId622" Type="http://schemas.openxmlformats.org/officeDocument/2006/relationships/hyperlink" Target="https://twitter.com/elisabostwick" TargetMode="External" /><Relationship Id="rId623" Type="http://schemas.openxmlformats.org/officeDocument/2006/relationships/hyperlink" Target="https://twitter.com/missbantillo" TargetMode="External" /><Relationship Id="rId624" Type="http://schemas.openxmlformats.org/officeDocument/2006/relationships/hyperlink" Target="https://twitter.com/sctayloritrt" TargetMode="External" /><Relationship Id="rId625" Type="http://schemas.openxmlformats.org/officeDocument/2006/relationships/hyperlink" Target="https://twitter.com/kenneth24992396" TargetMode="External" /><Relationship Id="rId626" Type="http://schemas.openxmlformats.org/officeDocument/2006/relationships/hyperlink" Target="https://twitter.com/schubelm" TargetMode="External" /><Relationship Id="rId627" Type="http://schemas.openxmlformats.org/officeDocument/2006/relationships/hyperlink" Target="https://twitter.com/heindrmd" TargetMode="External" /><Relationship Id="rId628" Type="http://schemas.openxmlformats.org/officeDocument/2006/relationships/hyperlink" Target="https://twitter.com/michaelwayskinn" TargetMode="External" /><Relationship Id="rId629" Type="http://schemas.openxmlformats.org/officeDocument/2006/relationships/hyperlink" Target="https://twitter.com/ms_coniglio" TargetMode="External" /><Relationship Id="rId630" Type="http://schemas.openxmlformats.org/officeDocument/2006/relationships/hyperlink" Target="https://twitter.com/dhudgins" TargetMode="External" /><Relationship Id="rId631" Type="http://schemas.openxmlformats.org/officeDocument/2006/relationships/hyperlink" Target="https://twitter.com/jenniferlagarde" TargetMode="External" /><Relationship Id="rId632" Type="http://schemas.openxmlformats.org/officeDocument/2006/relationships/hyperlink" Target="https://twitter.com/kidlitqueen" TargetMode="External" /><Relationship Id="rId633" Type="http://schemas.openxmlformats.org/officeDocument/2006/relationships/hyperlink" Target="https://twitter.com/fyiliteracy" TargetMode="External" /><Relationship Id="rId634" Type="http://schemas.openxmlformats.org/officeDocument/2006/relationships/hyperlink" Target="https://twitter.com/bonniebird" TargetMode="External" /><Relationship Id="rId635" Type="http://schemas.openxmlformats.org/officeDocument/2006/relationships/hyperlink" Target="https://twitter.com/commonsenseed" TargetMode="External" /><Relationship Id="rId636" Type="http://schemas.openxmlformats.org/officeDocument/2006/relationships/hyperlink" Target="https://twitter.com/peterhreynolds" TargetMode="External" /><Relationship Id="rId637" Type="http://schemas.openxmlformats.org/officeDocument/2006/relationships/hyperlink" Target="https://twitter.com/mcmanuskelly" TargetMode="External" /><Relationship Id="rId638" Type="http://schemas.openxmlformats.org/officeDocument/2006/relationships/hyperlink" Target="https://twitter.com/teachlilbee" TargetMode="External" /><Relationship Id="rId639" Type="http://schemas.openxmlformats.org/officeDocument/2006/relationships/hyperlink" Target="https://twitter.com/burgessdave" TargetMode="External" /><Relationship Id="rId640" Type="http://schemas.openxmlformats.org/officeDocument/2006/relationships/hyperlink" Target="https://twitter.com/mrm1mr" TargetMode="External" /><Relationship Id="rId641" Type="http://schemas.openxmlformats.org/officeDocument/2006/relationships/hyperlink" Target="https://twitter.com/bsmithleads" TargetMode="External" /><Relationship Id="rId642" Type="http://schemas.openxmlformats.org/officeDocument/2006/relationships/hyperlink" Target="https://twitter.com/d_layfield" TargetMode="External" /><Relationship Id="rId643" Type="http://schemas.openxmlformats.org/officeDocument/2006/relationships/hyperlink" Target="https://twitter.com/teresagross625" TargetMode="External" /><Relationship Id="rId644" Type="http://schemas.openxmlformats.org/officeDocument/2006/relationships/hyperlink" Target="https://twitter.com/mr_alsheimer" TargetMode="External" /><Relationship Id="rId645" Type="http://schemas.openxmlformats.org/officeDocument/2006/relationships/hyperlink" Target="https://twitter.com/kcasw1" TargetMode="External" /><Relationship Id="rId646" Type="http://schemas.openxmlformats.org/officeDocument/2006/relationships/hyperlink" Target="https://twitter.com/jill_jrossetti" TargetMode="External" /><Relationship Id="rId647" Type="http://schemas.openxmlformats.org/officeDocument/2006/relationships/hyperlink" Target="https://twitter.com/mssackstein" TargetMode="External" /><Relationship Id="rId648" Type="http://schemas.openxmlformats.org/officeDocument/2006/relationships/hyperlink" Target="https://twitter.com/ekalbfus" TargetMode="External" /><Relationship Id="rId649" Type="http://schemas.openxmlformats.org/officeDocument/2006/relationships/hyperlink" Target="https://twitter.com/tungalagdondog" TargetMode="External" /><Relationship Id="rId650" Type="http://schemas.openxmlformats.org/officeDocument/2006/relationships/hyperlink" Target="https://twitter.com/librarianarika" TargetMode="External" /><Relationship Id="rId651" Type="http://schemas.openxmlformats.org/officeDocument/2006/relationships/hyperlink" Target="https://twitter.com/cjwilliams9" TargetMode="External" /><Relationship Id="rId652" Type="http://schemas.openxmlformats.org/officeDocument/2006/relationships/hyperlink" Target="https://twitter.com/reasenewton" TargetMode="External" /><Relationship Id="rId653" Type="http://schemas.openxmlformats.org/officeDocument/2006/relationships/hyperlink" Target="https://twitter.com/lebolduslibrary" TargetMode="External" /><Relationship Id="rId654" Type="http://schemas.openxmlformats.org/officeDocument/2006/relationships/hyperlink" Target="https://twitter.com/sangermanomina" TargetMode="External" /><Relationship Id="rId655" Type="http://schemas.openxmlformats.org/officeDocument/2006/relationships/hyperlink" Target="https://twitter.com/jyoti1013" TargetMode="External" /><Relationship Id="rId656" Type="http://schemas.openxmlformats.org/officeDocument/2006/relationships/hyperlink" Target="https://twitter.com/ayushchopra24" TargetMode="External" /><Relationship Id="rId657" Type="http://schemas.openxmlformats.org/officeDocument/2006/relationships/hyperlink" Target="https://twitter.com/wonderananya" TargetMode="External" /><Relationship Id="rId658" Type="http://schemas.openxmlformats.org/officeDocument/2006/relationships/hyperlink" Target="https://twitter.com/paonesl" TargetMode="External" /><Relationship Id="rId659" Type="http://schemas.openxmlformats.org/officeDocument/2006/relationships/hyperlink" Target="https://twitter.com/georgeashford" TargetMode="External" /><Relationship Id="rId660" Type="http://schemas.openxmlformats.org/officeDocument/2006/relationships/hyperlink" Target="https://twitter.com/cgoodwoman" TargetMode="External" /><Relationship Id="rId661" Type="http://schemas.openxmlformats.org/officeDocument/2006/relationships/hyperlink" Target="https://twitter.com/dripnchoklate23" TargetMode="External" /><Relationship Id="rId662" Type="http://schemas.openxmlformats.org/officeDocument/2006/relationships/hyperlink" Target="https://twitter.com/lissabdavies" TargetMode="External" /><Relationship Id="rId663" Type="http://schemas.openxmlformats.org/officeDocument/2006/relationships/hyperlink" Target="https://twitter.com/innovativeed" TargetMode="External" /><Relationship Id="rId664" Type="http://schemas.openxmlformats.org/officeDocument/2006/relationships/hyperlink" Target="https://twitter.com/uvmcess" TargetMode="External" /><Relationship Id="rId665" Type="http://schemas.openxmlformats.org/officeDocument/2006/relationships/hyperlink" Target="https://twitter.com/theresaolsen22" TargetMode="External" /><Relationship Id="rId666" Type="http://schemas.openxmlformats.org/officeDocument/2006/relationships/hyperlink" Target="https://twitter.com/rdene915" TargetMode="External" /><Relationship Id="rId667" Type="http://schemas.openxmlformats.org/officeDocument/2006/relationships/hyperlink" Target="https://twitter.com/jonharper70bd" TargetMode="External" /><Relationship Id="rId668" Type="http://schemas.openxmlformats.org/officeDocument/2006/relationships/hyperlink" Target="https://twitter.com/casas_jimmy" TargetMode="External" /><Relationship Id="rId669" Type="http://schemas.openxmlformats.org/officeDocument/2006/relationships/hyperlink" Target="https://twitter.com/bbray27" TargetMode="External" /><Relationship Id="rId670" Type="http://schemas.openxmlformats.org/officeDocument/2006/relationships/hyperlink" Target="https://twitter.com/tishrich" TargetMode="External" /><Relationship Id="rId671" Type="http://schemas.openxmlformats.org/officeDocument/2006/relationships/hyperlink" Target="https://twitter.com/taramartinedu" TargetMode="External" /><Relationship Id="rId672" Type="http://schemas.openxmlformats.org/officeDocument/2006/relationships/hyperlink" Target="https://twitter.com/johngpettus" TargetMode="External" /><Relationship Id="rId673" Type="http://schemas.openxmlformats.org/officeDocument/2006/relationships/hyperlink" Target="https://twitter.com/jlessard32" TargetMode="External" /><Relationship Id="rId674" Type="http://schemas.openxmlformats.org/officeDocument/2006/relationships/hyperlink" Target="https://twitter.com/ancrumsara" TargetMode="External" /><Relationship Id="rId675" Type="http://schemas.openxmlformats.org/officeDocument/2006/relationships/hyperlink" Target="https://twitter.com/costello_tweets" TargetMode="External" /><Relationship Id="rId676" Type="http://schemas.openxmlformats.org/officeDocument/2006/relationships/hyperlink" Target="https://twitter.com/gmckinney2" TargetMode="External" /><Relationship Id="rId677" Type="http://schemas.openxmlformats.org/officeDocument/2006/relationships/hyperlink" Target="https://twitter.com/mrrondot" TargetMode="External" /><Relationship Id="rId678" Type="http://schemas.openxmlformats.org/officeDocument/2006/relationships/hyperlink" Target="https://twitter.com/m_drez" TargetMode="External" /><Relationship Id="rId679" Type="http://schemas.openxmlformats.org/officeDocument/2006/relationships/hyperlink" Target="https://twitter.com/lakeshore_ms" TargetMode="External" /><Relationship Id="rId680" Type="http://schemas.openxmlformats.org/officeDocument/2006/relationships/hyperlink" Target="https://twitter.com/eagleslshs" TargetMode="External" /><Relationship Id="rId681" Type="http://schemas.openxmlformats.org/officeDocument/2006/relationships/hyperlink" Target="https://twitter.com/aobf_gerk" TargetMode="External" /><Relationship Id="rId682" Type="http://schemas.openxmlformats.org/officeDocument/2006/relationships/hyperlink" Target="https://twitter.com/deannpoleon" TargetMode="External" /><Relationship Id="rId683" Type="http://schemas.openxmlformats.org/officeDocument/2006/relationships/hyperlink" Target="https://twitter.com/mbfxc" TargetMode="External" /><Relationship Id="rId684" Type="http://schemas.openxmlformats.org/officeDocument/2006/relationships/hyperlink" Target="https://twitter.com/insightadvance" TargetMode="External" /><Relationship Id="rId685" Type="http://schemas.openxmlformats.org/officeDocument/2006/relationships/hyperlink" Target="https://twitter.com/we_are_big_data" TargetMode="External" /><Relationship Id="rId686" Type="http://schemas.openxmlformats.org/officeDocument/2006/relationships/hyperlink" Target="https://twitter.com/chidambara09" TargetMode="External" /><Relationship Id="rId687" Type="http://schemas.openxmlformats.org/officeDocument/2006/relationships/hyperlink" Target="https://twitter.com/pakay20" TargetMode="External" /><Relationship Id="rId688" Type="http://schemas.openxmlformats.org/officeDocument/2006/relationships/hyperlink" Target="https://twitter.com/tuckertech" TargetMode="External" /><Relationship Id="rId689" Type="http://schemas.openxmlformats.org/officeDocument/2006/relationships/hyperlink" Target="https://twitter.com/mrpjoulton" TargetMode="External" /><Relationship Id="rId690" Type="http://schemas.openxmlformats.org/officeDocument/2006/relationships/hyperlink" Target="https://twitter.com/carr_8" TargetMode="External" /><Relationship Id="rId691" Type="http://schemas.openxmlformats.org/officeDocument/2006/relationships/hyperlink" Target="https://twitter.com/burgess_shelley" TargetMode="External" /><Relationship Id="rId692" Type="http://schemas.openxmlformats.org/officeDocument/2006/relationships/hyperlink" Target="https://twitter.com/bethhouf" TargetMode="External" /><Relationship Id="rId693" Type="http://schemas.openxmlformats.org/officeDocument/2006/relationships/hyperlink" Target="https://twitter.com/mrnunesteach" TargetMode="External" /><Relationship Id="rId694" Type="http://schemas.openxmlformats.org/officeDocument/2006/relationships/hyperlink" Target="https://twitter.com/katieann_76" TargetMode="External" /><Relationship Id="rId695" Type="http://schemas.openxmlformats.org/officeDocument/2006/relationships/hyperlink" Target="https://twitter.com/leighmragsdale" TargetMode="External" /><Relationship Id="rId696" Type="http://schemas.openxmlformats.org/officeDocument/2006/relationships/hyperlink" Target="https://twitter.com/m_bostwick" TargetMode="External" /><Relationship Id="rId697" Type="http://schemas.openxmlformats.org/officeDocument/2006/relationships/hyperlink" Target="https://twitter.com/dr_mprince" TargetMode="External" /><Relationship Id="rId698" Type="http://schemas.openxmlformats.org/officeDocument/2006/relationships/hyperlink" Target="https://twitter.com/blackapple4ed" TargetMode="External" /><Relationship Id="rId699" Type="http://schemas.openxmlformats.org/officeDocument/2006/relationships/hyperlink" Target="https://twitter.com/howells_owls" TargetMode="External" /><Relationship Id="rId700" Type="http://schemas.openxmlformats.org/officeDocument/2006/relationships/hyperlink" Target="https://twitter.com/edlog411" TargetMode="External" /><Relationship Id="rId701" Type="http://schemas.openxmlformats.org/officeDocument/2006/relationships/hyperlink" Target="https://twitter.com/jovestickel" TargetMode="External" /><Relationship Id="rId702" Type="http://schemas.openxmlformats.org/officeDocument/2006/relationships/hyperlink" Target="https://twitter.com/kjlcole" TargetMode="External" /><Relationship Id="rId703" Type="http://schemas.openxmlformats.org/officeDocument/2006/relationships/hyperlink" Target="https://twitter.com/jw_photo_cgn" TargetMode="External" /><Relationship Id="rId704" Type="http://schemas.openxmlformats.org/officeDocument/2006/relationships/hyperlink" Target="https://twitter.com/matzketeaches" TargetMode="External" /><Relationship Id="rId705" Type="http://schemas.openxmlformats.org/officeDocument/2006/relationships/hyperlink" Target="https://twitter.com/msd_caputo" TargetMode="External" /><Relationship Id="rId706" Type="http://schemas.openxmlformats.org/officeDocument/2006/relationships/hyperlink" Target="https://twitter.com/timlriley" TargetMode="External" /><Relationship Id="rId707" Type="http://schemas.openxmlformats.org/officeDocument/2006/relationships/hyperlink" Target="https://twitter.com/bobbiefrench" TargetMode="External" /><Relationship Id="rId708" Type="http://schemas.openxmlformats.org/officeDocument/2006/relationships/hyperlink" Target="https://twitter.com/sambrin16" TargetMode="External" /><Relationship Id="rId709" Type="http://schemas.openxmlformats.org/officeDocument/2006/relationships/hyperlink" Target="https://twitter.com/vik5en" TargetMode="External" /><Relationship Id="rId710" Type="http://schemas.openxmlformats.org/officeDocument/2006/relationships/hyperlink" Target="https://twitter.com/mrschrammel" TargetMode="External" /><Relationship Id="rId711" Type="http://schemas.openxmlformats.org/officeDocument/2006/relationships/hyperlink" Target="https://twitter.com/kennethpowell14" TargetMode="External" /><Relationship Id="rId712" Type="http://schemas.openxmlformats.org/officeDocument/2006/relationships/hyperlink" Target="https://twitter.com/whsmadamezeitz" TargetMode="External" /><Relationship Id="rId713" Type="http://schemas.openxmlformats.org/officeDocument/2006/relationships/hyperlink" Target="https://twitter.com/mrcoacheli" TargetMode="External" /><Relationship Id="rId714" Type="http://schemas.openxmlformats.org/officeDocument/2006/relationships/hyperlink" Target="https://twitter.com/bradylobeth" TargetMode="External" /><Relationship Id="rId715" Type="http://schemas.openxmlformats.org/officeDocument/2006/relationships/hyperlink" Target="https://twitter.com/eli_krumova" TargetMode="External" /><Relationship Id="rId716" Type="http://schemas.openxmlformats.org/officeDocument/2006/relationships/hyperlink" Target="https://twitter.com/tamaraletter" TargetMode="External" /><Relationship Id="rId717" Type="http://schemas.openxmlformats.org/officeDocument/2006/relationships/hyperlink" Target="https://twitter.com/mrsrackleyccms" TargetMode="External" /><Relationship Id="rId718" Type="http://schemas.openxmlformats.org/officeDocument/2006/relationships/hyperlink" Target="https://twitter.com/suttonmusic_mbc" TargetMode="External" /><Relationship Id="rId719" Type="http://schemas.openxmlformats.org/officeDocument/2006/relationships/hyperlink" Target="https://twitter.com/ljsmith0414" TargetMode="External" /><Relationship Id="rId720" Type="http://schemas.openxmlformats.org/officeDocument/2006/relationships/hyperlink" Target="https://twitter.com/heymsclay" TargetMode="External" /><Relationship Id="rId721" Type="http://schemas.openxmlformats.org/officeDocument/2006/relationships/hyperlink" Target="https://twitter.com/hartoflearning" TargetMode="External" /><Relationship Id="rId722" Type="http://schemas.openxmlformats.org/officeDocument/2006/relationships/hyperlink" Target="https://twitter.com/prodigygame" TargetMode="External" /><Relationship Id="rId723" Type="http://schemas.openxmlformats.org/officeDocument/2006/relationships/hyperlink" Target="https://twitter.com/edmodo" TargetMode="External" /><Relationship Id="rId724" Type="http://schemas.openxmlformats.org/officeDocument/2006/relationships/hyperlink" Target="https://twitter.com/melsideb" TargetMode="External" /><Relationship Id="rId725" Type="http://schemas.openxmlformats.org/officeDocument/2006/relationships/hyperlink" Target="https://twitter.com/academcaccident" TargetMode="External" /><Relationship Id="rId726" Type="http://schemas.openxmlformats.org/officeDocument/2006/relationships/hyperlink" Target="https://twitter.com/kimaman_abe" TargetMode="External" /><Relationship Id="rId727" Type="http://schemas.openxmlformats.org/officeDocument/2006/relationships/hyperlink" Target="https://twitter.com/dbc_inc" TargetMode="External" /><Relationship Id="rId728" Type="http://schemas.openxmlformats.org/officeDocument/2006/relationships/hyperlink" Target="https://twitter.com/bar_zie" TargetMode="External" /><Relationship Id="rId729" Type="http://schemas.openxmlformats.org/officeDocument/2006/relationships/hyperlink" Target="https://twitter.com/heculuckdave" TargetMode="External" /><Relationship Id="rId730" Type="http://schemas.openxmlformats.org/officeDocument/2006/relationships/hyperlink" Target="https://twitter.com/drnonnemaker" TargetMode="External" /><Relationship Id="rId731" Type="http://schemas.openxmlformats.org/officeDocument/2006/relationships/hyperlink" Target="https://twitter.com/cokhsap" TargetMode="External" /><Relationship Id="rId732" Type="http://schemas.openxmlformats.org/officeDocument/2006/relationships/hyperlink" Target="https://twitter.com/istaylearning" TargetMode="External" /><Relationship Id="rId733" Type="http://schemas.openxmlformats.org/officeDocument/2006/relationships/hyperlink" Target="https://twitter.com/mwholloway" TargetMode="External" /><Relationship Id="rId734" Type="http://schemas.openxmlformats.org/officeDocument/2006/relationships/hyperlink" Target="https://twitter.com/sspellmancann" TargetMode="External" /><Relationship Id="rId735" Type="http://schemas.openxmlformats.org/officeDocument/2006/relationships/hyperlink" Target="https://twitter.com/alicekeeler" TargetMode="External" /><Relationship Id="rId736" Type="http://schemas.openxmlformats.org/officeDocument/2006/relationships/hyperlink" Target="https://twitter.com/drmcgettigan" TargetMode="External" /><Relationship Id="rId737" Type="http://schemas.openxmlformats.org/officeDocument/2006/relationships/hyperlink" Target="https://twitter.com/nbpseagles" TargetMode="External" /><Relationship Id="rId738" Type="http://schemas.openxmlformats.org/officeDocument/2006/relationships/hyperlink" Target="https://twitter.com/tanyaavrith" TargetMode="External" /><Relationship Id="rId739" Type="http://schemas.openxmlformats.org/officeDocument/2006/relationships/hyperlink" Target="https://twitter.com/dcpsmoss" TargetMode="External" /><Relationship Id="rId740" Type="http://schemas.openxmlformats.org/officeDocument/2006/relationships/hyperlink" Target="https://twitter.com/kerrenttech" TargetMode="External" /><Relationship Id="rId741" Type="http://schemas.openxmlformats.org/officeDocument/2006/relationships/hyperlink" Target="https://twitter.com/courtkneeruns" TargetMode="External" /><Relationship Id="rId742" Type="http://schemas.openxmlformats.org/officeDocument/2006/relationships/hyperlink" Target="https://twitter.com/julnilsmith" TargetMode="External" /><Relationship Id="rId743" Type="http://schemas.openxmlformats.org/officeDocument/2006/relationships/hyperlink" Target="https://twitter.com/tljamesa" TargetMode="External" /><Relationship Id="rId744" Type="http://schemas.openxmlformats.org/officeDocument/2006/relationships/hyperlink" Target="https://twitter.com/julie_kuhn" TargetMode="External" /><Relationship Id="rId745" Type="http://schemas.openxmlformats.org/officeDocument/2006/relationships/hyperlink" Target="https://twitter.com/tammyallenread2" TargetMode="External" /><Relationship Id="rId746" Type="http://schemas.openxmlformats.org/officeDocument/2006/relationships/hyperlink" Target="https://twitter.com/jodybritten" TargetMode="External" /><Relationship Id="rId747" Type="http://schemas.openxmlformats.org/officeDocument/2006/relationships/hyperlink" Target="https://twitter.com/abney45" TargetMode="External" /><Relationship Id="rId748" Type="http://schemas.openxmlformats.org/officeDocument/2006/relationships/hyperlink" Target="https://twitter.com/steinbrinklaura" TargetMode="External" /><Relationship Id="rId749" Type="http://schemas.openxmlformats.org/officeDocument/2006/relationships/hyperlink" Target="https://twitter.com/yvesmainville" TargetMode="External" /><Relationship Id="rId750" Type="http://schemas.openxmlformats.org/officeDocument/2006/relationships/hyperlink" Target="https://twitter.com/sandywahitis" TargetMode="External" /><Relationship Id="rId751" Type="http://schemas.openxmlformats.org/officeDocument/2006/relationships/hyperlink" Target="https://twitter.com/whitmerteaching" TargetMode="External" /><Relationship Id="rId752" Type="http://schemas.openxmlformats.org/officeDocument/2006/relationships/hyperlink" Target="https://twitter.com/casitacreates" TargetMode="External" /><Relationship Id="rId753" Type="http://schemas.openxmlformats.org/officeDocument/2006/relationships/hyperlink" Target="https://twitter.com/learnerlisa1" TargetMode="External" /><Relationship Id="rId754" Type="http://schemas.openxmlformats.org/officeDocument/2006/relationships/hyperlink" Target="https://twitter.com/lportnoy" TargetMode="External" /><Relationship Id="rId755" Type="http://schemas.openxmlformats.org/officeDocument/2006/relationships/hyperlink" Target="https://twitter.com/onedsschat" TargetMode="External" /><Relationship Id="rId756" Type="http://schemas.openxmlformats.org/officeDocument/2006/relationships/hyperlink" Target="https://twitter.com/learnics1" TargetMode="External" /><Relationship Id="rId757" Type="http://schemas.openxmlformats.org/officeDocument/2006/relationships/hyperlink" Target="https://twitter.com/cleardiff" TargetMode="External" /><Relationship Id="rId758" Type="http://schemas.openxmlformats.org/officeDocument/2006/relationships/hyperlink" Target="https://twitter.com/erik_youngman" TargetMode="External" /><Relationship Id="rId759" Type="http://schemas.openxmlformats.org/officeDocument/2006/relationships/hyperlink" Target="https://twitter.com/raczyz" TargetMode="External" /><Relationship Id="rId760" Type="http://schemas.openxmlformats.org/officeDocument/2006/relationships/hyperlink" Target="https://twitter.com/suetonnesen" TargetMode="External" /><Relationship Id="rId761" Type="http://schemas.openxmlformats.org/officeDocument/2006/relationships/hyperlink" Target="https://twitter.com/smgaillard" TargetMode="External" /><Relationship Id="rId762" Type="http://schemas.openxmlformats.org/officeDocument/2006/relationships/hyperlink" Target="https://twitter.com/jaybilly2" TargetMode="External" /><Relationship Id="rId763" Type="http://schemas.openxmlformats.org/officeDocument/2006/relationships/hyperlink" Target="https://twitter.com/momsasprincipal" TargetMode="External" /><Relationship Id="rId764" Type="http://schemas.openxmlformats.org/officeDocument/2006/relationships/hyperlink" Target="https://twitter.com/teacher2teacher" TargetMode="External" /><Relationship Id="rId765" Type="http://schemas.openxmlformats.org/officeDocument/2006/relationships/hyperlink" Target="https://twitter.com/jessicacabeen" TargetMode="External" /><Relationship Id="rId766" Type="http://schemas.openxmlformats.org/officeDocument/2006/relationships/hyperlink" Target="https://twitter.com/saneebell" TargetMode="External" /><Relationship Id="rId767" Type="http://schemas.openxmlformats.org/officeDocument/2006/relationships/hyperlink" Target="https://twitter.com/nbartley6" TargetMode="External" /><Relationship Id="rId768" Type="http://schemas.openxmlformats.org/officeDocument/2006/relationships/hyperlink" Target="https://twitter.com/misterdebuono" TargetMode="External" /><Relationship Id="rId769" Type="http://schemas.openxmlformats.org/officeDocument/2006/relationships/hyperlink" Target="https://twitter.com/iluveducating" TargetMode="External" /><Relationship Id="rId770" Type="http://schemas.openxmlformats.org/officeDocument/2006/relationships/hyperlink" Target="https://twitter.com/prettysqueaky" TargetMode="External" /><Relationship Id="rId771" Type="http://schemas.openxmlformats.org/officeDocument/2006/relationships/hyperlink" Target="https://twitter.com/themusicweaver" TargetMode="External" /><Relationship Id="rId772" Type="http://schemas.openxmlformats.org/officeDocument/2006/relationships/hyperlink" Target="https://twitter.com/tinker_bell0" TargetMode="External" /><Relationship Id="rId773" Type="http://schemas.openxmlformats.org/officeDocument/2006/relationships/hyperlink" Target="https://twitter.com/ronjame1" TargetMode="External" /><Relationship Id="rId774" Type="http://schemas.openxmlformats.org/officeDocument/2006/relationships/hyperlink" Target="https://twitter.com/sdgsforchildren" TargetMode="External" /><Relationship Id="rId775" Type="http://schemas.openxmlformats.org/officeDocument/2006/relationships/hyperlink" Target="https://twitter.com/mesachielake" TargetMode="External" /><Relationship Id="rId776" Type="http://schemas.openxmlformats.org/officeDocument/2006/relationships/hyperlink" Target="https://twitter.com/mmiller112" TargetMode="External" /><Relationship Id="rId777" Type="http://schemas.openxmlformats.org/officeDocument/2006/relationships/hyperlink" Target="https://twitter.com/garcoju" TargetMode="External" /><Relationship Id="rId778" Type="http://schemas.openxmlformats.org/officeDocument/2006/relationships/hyperlink" Target="https://twitter.com/tmarchyok" TargetMode="External" /><Relationship Id="rId779" Type="http://schemas.openxmlformats.org/officeDocument/2006/relationships/hyperlink" Target="https://twitter.com/johnluthringer" TargetMode="External" /><Relationship Id="rId780" Type="http://schemas.openxmlformats.org/officeDocument/2006/relationships/hyperlink" Target="https://twitter.com/janine_brooks" TargetMode="External" /><Relationship Id="rId781" Type="http://schemas.openxmlformats.org/officeDocument/2006/relationships/hyperlink" Target="https://twitter.com/brynmj99" TargetMode="External" /><Relationship Id="rId782" Type="http://schemas.openxmlformats.org/officeDocument/2006/relationships/hyperlink" Target="https://twitter.com/tiffanyalrefae" TargetMode="External" /><Relationship Id="rId783" Type="http://schemas.openxmlformats.org/officeDocument/2006/relationships/hyperlink" Target="https://twitter.com/teresaflutemath" TargetMode="External" /><Relationship Id="rId784" Type="http://schemas.openxmlformats.org/officeDocument/2006/relationships/hyperlink" Target="https://twitter.com/schisik" TargetMode="External" /><Relationship Id="rId785" Type="http://schemas.openxmlformats.org/officeDocument/2006/relationships/hyperlink" Target="https://twitter.com/kaitlinxtart" TargetMode="External" /><Relationship Id="rId786" Type="http://schemas.openxmlformats.org/officeDocument/2006/relationships/hyperlink" Target="https://twitter.com/tomstoner24" TargetMode="External" /><Relationship Id="rId787" Type="http://schemas.openxmlformats.org/officeDocument/2006/relationships/hyperlink" Target="https://twitter.com/mistercavey" TargetMode="External" /><Relationship Id="rId788" Type="http://schemas.openxmlformats.org/officeDocument/2006/relationships/hyperlink" Target="https://twitter.com/notmanyofyou" TargetMode="External" /><Relationship Id="rId789" Type="http://schemas.openxmlformats.org/officeDocument/2006/relationships/hyperlink" Target="https://twitter.com/rick_bath" TargetMode="External" /><Relationship Id="rId790" Type="http://schemas.openxmlformats.org/officeDocument/2006/relationships/hyperlink" Target="https://twitter.com/mr_j_mayer" TargetMode="External" /><Relationship Id="rId791" Type="http://schemas.openxmlformats.org/officeDocument/2006/relationships/hyperlink" Target="https://twitter.com/mrrileydueck" TargetMode="External" /><Relationship Id="rId792" Type="http://schemas.openxmlformats.org/officeDocument/2006/relationships/hyperlink" Target="https://twitter.com/jeffnelsontli" TargetMode="External" /><Relationship Id="rId793" Type="http://schemas.openxmlformats.org/officeDocument/2006/relationships/hyperlink" Target="https://twitter.com/tsschmidty" TargetMode="External" /><Relationship Id="rId794" Type="http://schemas.openxmlformats.org/officeDocument/2006/relationships/hyperlink" Target="https://twitter.com/techchef4u" TargetMode="External" /><Relationship Id="rId795" Type="http://schemas.openxmlformats.org/officeDocument/2006/relationships/hyperlink" Target="https://twitter.com/mospillman" TargetMode="External" /><Relationship Id="rId796" Type="http://schemas.openxmlformats.org/officeDocument/2006/relationships/hyperlink" Target="https://twitter.com/jeffreykubiak" TargetMode="External" /><Relationship Id="rId797" Type="http://schemas.openxmlformats.org/officeDocument/2006/relationships/hyperlink" Target="https://twitter.com/annickrauch" TargetMode="External" /><Relationship Id="rId798" Type="http://schemas.openxmlformats.org/officeDocument/2006/relationships/hyperlink" Target="https://twitter.com/effectualedu" TargetMode="External" /><Relationship Id="rId799" Type="http://schemas.openxmlformats.org/officeDocument/2006/relationships/hyperlink" Target="https://twitter.com/isabeljmorales" TargetMode="External" /><Relationship Id="rId800" Type="http://schemas.openxmlformats.org/officeDocument/2006/relationships/hyperlink" Target="https://twitter.com/mrsbcarroll" TargetMode="External" /><Relationship Id="rId801" Type="http://schemas.openxmlformats.org/officeDocument/2006/relationships/comments" Target="../comments2.xml" /><Relationship Id="rId802" Type="http://schemas.openxmlformats.org/officeDocument/2006/relationships/vmlDrawing" Target="../drawings/vmlDrawing2.vml" /><Relationship Id="rId803" Type="http://schemas.openxmlformats.org/officeDocument/2006/relationships/table" Target="../tables/table2.xml" /><Relationship Id="rId804" Type="http://schemas.openxmlformats.org/officeDocument/2006/relationships/drawing" Target="../drawings/drawing1.xml" /><Relationship Id="rId8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BethHouf/status/1104215590905040896" TargetMode="External" /><Relationship Id="rId2" Type="http://schemas.openxmlformats.org/officeDocument/2006/relationships/hyperlink" Target="https://alicekeeler.com/2015/08/12/class-twitter-account-how-your-students-can-tweet/" TargetMode="External" /><Relationship Id="rId3" Type="http://schemas.openxmlformats.org/officeDocument/2006/relationships/hyperlink" Target="https://www.daveburgessconsulting.com/books/social-leadia/" TargetMode="External" /><Relationship Id="rId4" Type="http://schemas.openxmlformats.org/officeDocument/2006/relationships/hyperlink" Target="https://jcasatodd.com/attention-distraction-and-digital-learning-day/" TargetMode="External" /><Relationship Id="rId5" Type="http://schemas.openxmlformats.org/officeDocument/2006/relationships/hyperlink" Target="https://reflectionsonedtech.wordpress.com/2019/03/03/all-of-our-voices-matter/" TargetMode="External" /><Relationship Id="rId6" Type="http://schemas.openxmlformats.org/officeDocument/2006/relationships/hyperlink" Target="https://twitter.com/JCasaTodd/lists/kids-who-inspire/members" TargetMode="External" /><Relationship Id="rId7" Type="http://schemas.openxmlformats.org/officeDocument/2006/relationships/hyperlink" Target="https://docs.google.com/drawings/d/1YWzFtYXzANLKOHIL9au-gLLPd0Nplx533AR4WvZcHQ8/edit" TargetMode="External" /><Relationship Id="rId8" Type="http://schemas.openxmlformats.org/officeDocument/2006/relationships/hyperlink" Target="http://aliciaray.com/2018/08/10/dbc50summer-29-50-social-leadia/" TargetMode="External" /><Relationship Id="rId9" Type="http://schemas.openxmlformats.org/officeDocument/2006/relationships/hyperlink" Target="https://aliciaray.com/2018/08/10/dbc50summer-29-50-social-leadia/" TargetMode="External" /><Relationship Id="rId10" Type="http://schemas.openxmlformats.org/officeDocument/2006/relationships/hyperlink" Target="https://twitter.com/jcasatodd/status/1104409508095451137" TargetMode="External" /><Relationship Id="rId11" Type="http://schemas.openxmlformats.org/officeDocument/2006/relationships/hyperlink" Target="https://www.daveburgessconsulting.com/books/social-leadia/" TargetMode="External" /><Relationship Id="rId12" Type="http://schemas.openxmlformats.org/officeDocument/2006/relationships/hyperlink" Target="https://twitter.com/BethHouf/status/1104215590905040896" TargetMode="External" /><Relationship Id="rId13" Type="http://schemas.openxmlformats.org/officeDocument/2006/relationships/hyperlink" Target="https://twitter.com/BethHouf/status/1104215590905040896" TargetMode="External" /><Relationship Id="rId14" Type="http://schemas.openxmlformats.org/officeDocument/2006/relationships/hyperlink" Target="https://twitter.com/JCasaTodd/lists/kids-who-inspire/members" TargetMode="External" /><Relationship Id="rId15" Type="http://schemas.openxmlformats.org/officeDocument/2006/relationships/hyperlink" Target="https://twitter.com/SarahHTANZ/status/1100994777334583296" TargetMode="External" /><Relationship Id="rId16" Type="http://schemas.openxmlformats.org/officeDocument/2006/relationships/hyperlink" Target="https://twitter.com/JayBilly2/status/1101868766290305024" TargetMode="External" /><Relationship Id="rId17" Type="http://schemas.openxmlformats.org/officeDocument/2006/relationships/hyperlink" Target="https://twitter.com/sillynemobait1/status/1101869800010133505" TargetMode="External" /><Relationship Id="rId18" Type="http://schemas.openxmlformats.org/officeDocument/2006/relationships/hyperlink" Target="https://jcasatodd.com/?p=2260" TargetMode="External" /><Relationship Id="rId19" Type="http://schemas.openxmlformats.org/officeDocument/2006/relationships/hyperlink" Target="https://twitter.com/JCasaTodd/status/1099679727600762880" TargetMode="External" /><Relationship Id="rId20" Type="http://schemas.openxmlformats.org/officeDocument/2006/relationships/hyperlink" Target="https://twitter.com/JCasaTodd/lists/social-leadia-learn/members" TargetMode="External" /><Relationship Id="rId21" Type="http://schemas.openxmlformats.org/officeDocument/2006/relationships/hyperlink" Target="https://twitter.com/NikkiDRobertson/status/1101858956299984896" TargetMode="External" /><Relationship Id="rId22" Type="http://schemas.openxmlformats.org/officeDocument/2006/relationships/hyperlink" Target="https://twitter.com/m_drez/status/1101901682596855809" TargetMode="External" /><Relationship Id="rId23" Type="http://schemas.openxmlformats.org/officeDocument/2006/relationships/hyperlink" Target="https://twitter.com/BethHouf/status/1104215590905040896" TargetMode="External" /><Relationship Id="rId24" Type="http://schemas.openxmlformats.org/officeDocument/2006/relationships/hyperlink" Target="https://twitter.com/burgessdave/status/1104403664502849536" TargetMode="External" /><Relationship Id="rId25" Type="http://schemas.openxmlformats.org/officeDocument/2006/relationships/hyperlink" Target="https://www.daveburgessconsulting.com/books/social-leadia/" TargetMode="External" /><Relationship Id="rId26" Type="http://schemas.openxmlformats.org/officeDocument/2006/relationships/hyperlink" Target="http://aliciaray.com/2018/08/10/dbc50summer-29-50-social-leadia/" TargetMode="External" /><Relationship Id="rId27" Type="http://schemas.openxmlformats.org/officeDocument/2006/relationships/hyperlink" Target="https://aliciaray.com/2018/08/10/dbc50summer-29-50-social-leadia/" TargetMode="External" /><Relationship Id="rId28" Type="http://schemas.openxmlformats.org/officeDocument/2006/relationships/hyperlink" Target="http://tweetedtimes.com/Dr_MPrince" TargetMode="External" /><Relationship Id="rId29" Type="http://schemas.openxmlformats.org/officeDocument/2006/relationships/hyperlink" Target="http://tweetedtimes.com/KatieAnn_76" TargetMode="External" /><Relationship Id="rId30" Type="http://schemas.openxmlformats.org/officeDocument/2006/relationships/hyperlink" Target="https://barbarabray.net/podcasts/" TargetMode="External" /><Relationship Id="rId31" Type="http://schemas.openxmlformats.org/officeDocument/2006/relationships/hyperlink" Target="https://jcasatodd.com/attention-distraction-and-digital-learning-day/" TargetMode="External" /><Relationship Id="rId32" Type="http://schemas.openxmlformats.org/officeDocument/2006/relationships/hyperlink" Target="https://alicekeeler.com/2015/08/12/class-twitter-account-how-your-students-can-tweet/" TargetMode="External" /><Relationship Id="rId33" Type="http://schemas.openxmlformats.org/officeDocument/2006/relationships/hyperlink" Target="https://twitter.com/burgess_shelley/status/1104411017948233728" TargetMode="External" /><Relationship Id="rId34" Type="http://schemas.openxmlformats.org/officeDocument/2006/relationships/hyperlink" Target="https://twitter.com/jcasatodd/status/1104403972427784192" TargetMode="External" /><Relationship Id="rId35" Type="http://schemas.openxmlformats.org/officeDocument/2006/relationships/hyperlink" Target="https://twitter.com/jcasatodd/status/1104406236395532288" TargetMode="External" /><Relationship Id="rId36" Type="http://schemas.openxmlformats.org/officeDocument/2006/relationships/hyperlink" Target="https://reflectionsonedtech.wordpress.com/2019/03/03/all-of-our-voices-matter/" TargetMode="External" /><Relationship Id="rId37" Type="http://schemas.openxmlformats.org/officeDocument/2006/relationships/hyperlink" Target="https://www.insightadvance.com/blog/educators-make-new-years-resolutions?utm_campaign=Blog&amp;utm_content=86423211&amp;utm_medium=social&amp;utm_source=twitter&amp;hss_channel=tw-4896617415" TargetMode="External" /><Relationship Id="rId38" Type="http://schemas.openxmlformats.org/officeDocument/2006/relationships/hyperlink" Target="https://twitter.com/jcasatodd/status/1104409508095451137" TargetMode="External" /><Relationship Id="rId39" Type="http://schemas.openxmlformats.org/officeDocument/2006/relationships/hyperlink" Target="https://twitter.com/jcasatodd/status/1104407997999022081" TargetMode="Externa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 Id="rId4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2703</v>
      </c>
      <c r="BB2" s="13" t="s">
        <v>2731</v>
      </c>
      <c r="BC2" s="13" t="s">
        <v>2732</v>
      </c>
      <c r="BD2" s="118" t="s">
        <v>3665</v>
      </c>
      <c r="BE2" s="118" t="s">
        <v>3666</v>
      </c>
      <c r="BF2" s="118" t="s">
        <v>3667</v>
      </c>
      <c r="BG2" s="118" t="s">
        <v>3668</v>
      </c>
      <c r="BH2" s="118" t="s">
        <v>3669</v>
      </c>
      <c r="BI2" s="118" t="s">
        <v>3670</v>
      </c>
      <c r="BJ2" s="118" t="s">
        <v>3671</v>
      </c>
      <c r="BK2" s="118" t="s">
        <v>3672</v>
      </c>
      <c r="BL2" s="118" t="s">
        <v>3673</v>
      </c>
    </row>
    <row r="3" spans="1:64" ht="15" customHeight="1">
      <c r="A3" s="64" t="s">
        <v>212</v>
      </c>
      <c r="B3" s="64" t="s">
        <v>365</v>
      </c>
      <c r="C3" s="65" t="s">
        <v>3678</v>
      </c>
      <c r="D3" s="66">
        <v>3</v>
      </c>
      <c r="E3" s="67" t="s">
        <v>132</v>
      </c>
      <c r="F3" s="68">
        <v>32</v>
      </c>
      <c r="G3" s="65"/>
      <c r="H3" s="69"/>
      <c r="I3" s="70"/>
      <c r="J3" s="70"/>
      <c r="K3" s="34" t="s">
        <v>65</v>
      </c>
      <c r="L3" s="71">
        <v>3</v>
      </c>
      <c r="M3" s="71"/>
      <c r="N3" s="72"/>
      <c r="O3" s="78" t="s">
        <v>395</v>
      </c>
      <c r="P3" s="80">
        <v>43525.51777777778</v>
      </c>
      <c r="Q3" s="78" t="s">
        <v>397</v>
      </c>
      <c r="R3" s="78"/>
      <c r="S3" s="78"/>
      <c r="T3" s="78" t="s">
        <v>583</v>
      </c>
      <c r="U3" s="83" t="s">
        <v>622</v>
      </c>
      <c r="V3" s="83" t="s">
        <v>622</v>
      </c>
      <c r="W3" s="80">
        <v>43525.51777777778</v>
      </c>
      <c r="X3" s="83" t="s">
        <v>786</v>
      </c>
      <c r="Y3" s="78"/>
      <c r="Z3" s="78"/>
      <c r="AA3" s="84" t="s">
        <v>1084</v>
      </c>
      <c r="AB3" s="78"/>
      <c r="AC3" s="78" t="b">
        <v>0</v>
      </c>
      <c r="AD3" s="78">
        <v>15</v>
      </c>
      <c r="AE3" s="84" t="s">
        <v>1389</v>
      </c>
      <c r="AF3" s="78" t="b">
        <v>0</v>
      </c>
      <c r="AG3" s="78" t="s">
        <v>1401</v>
      </c>
      <c r="AH3" s="78"/>
      <c r="AI3" s="84" t="s">
        <v>1389</v>
      </c>
      <c r="AJ3" s="78" t="b">
        <v>0</v>
      </c>
      <c r="AK3" s="78">
        <v>5</v>
      </c>
      <c r="AL3" s="84" t="s">
        <v>1389</v>
      </c>
      <c r="AM3" s="78" t="s">
        <v>1410</v>
      </c>
      <c r="AN3" s="78" t="b">
        <v>0</v>
      </c>
      <c r="AO3" s="84" t="s">
        <v>1084</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350</v>
      </c>
      <c r="C4" s="65" t="s">
        <v>3678</v>
      </c>
      <c r="D4" s="66">
        <v>3</v>
      </c>
      <c r="E4" s="67" t="s">
        <v>132</v>
      </c>
      <c r="F4" s="68">
        <v>32</v>
      </c>
      <c r="G4" s="65"/>
      <c r="H4" s="69"/>
      <c r="I4" s="70"/>
      <c r="J4" s="70"/>
      <c r="K4" s="34" t="s">
        <v>65</v>
      </c>
      <c r="L4" s="77">
        <v>4</v>
      </c>
      <c r="M4" s="77"/>
      <c r="N4" s="72"/>
      <c r="O4" s="79" t="s">
        <v>395</v>
      </c>
      <c r="P4" s="81">
        <v>43525.54318287037</v>
      </c>
      <c r="Q4" s="79" t="s">
        <v>398</v>
      </c>
      <c r="R4" s="79"/>
      <c r="S4" s="79"/>
      <c r="T4" s="79"/>
      <c r="U4" s="79"/>
      <c r="V4" s="82" t="s">
        <v>650</v>
      </c>
      <c r="W4" s="81">
        <v>43525.54318287037</v>
      </c>
      <c r="X4" s="82" t="s">
        <v>787</v>
      </c>
      <c r="Y4" s="79"/>
      <c r="Z4" s="79"/>
      <c r="AA4" s="85" t="s">
        <v>1085</v>
      </c>
      <c r="AB4" s="79"/>
      <c r="AC4" s="79" t="b">
        <v>0</v>
      </c>
      <c r="AD4" s="79">
        <v>0</v>
      </c>
      <c r="AE4" s="85" t="s">
        <v>1389</v>
      </c>
      <c r="AF4" s="79" t="b">
        <v>0</v>
      </c>
      <c r="AG4" s="79" t="s">
        <v>1401</v>
      </c>
      <c r="AH4" s="79"/>
      <c r="AI4" s="85" t="s">
        <v>1389</v>
      </c>
      <c r="AJ4" s="79" t="b">
        <v>0</v>
      </c>
      <c r="AK4" s="79">
        <v>5</v>
      </c>
      <c r="AL4" s="85" t="s">
        <v>1084</v>
      </c>
      <c r="AM4" s="79" t="s">
        <v>1411</v>
      </c>
      <c r="AN4" s="79" t="b">
        <v>0</v>
      </c>
      <c r="AO4" s="85" t="s">
        <v>1084</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3</v>
      </c>
      <c r="BE4" s="49">
        <v>13.636363636363637</v>
      </c>
      <c r="BF4" s="48">
        <v>0</v>
      </c>
      <c r="BG4" s="49">
        <v>0</v>
      </c>
      <c r="BH4" s="48">
        <v>0</v>
      </c>
      <c r="BI4" s="49">
        <v>0</v>
      </c>
      <c r="BJ4" s="48">
        <v>19</v>
      </c>
      <c r="BK4" s="49">
        <v>86.36363636363636</v>
      </c>
      <c r="BL4" s="48">
        <v>22</v>
      </c>
    </row>
    <row r="5" spans="1:64" ht="15">
      <c r="A5" s="64" t="s">
        <v>213</v>
      </c>
      <c r="B5" s="64" t="s">
        <v>212</v>
      </c>
      <c r="C5" s="65" t="s">
        <v>3678</v>
      </c>
      <c r="D5" s="66">
        <v>3</v>
      </c>
      <c r="E5" s="67" t="s">
        <v>132</v>
      </c>
      <c r="F5" s="68">
        <v>32</v>
      </c>
      <c r="G5" s="65"/>
      <c r="H5" s="69"/>
      <c r="I5" s="70"/>
      <c r="J5" s="70"/>
      <c r="K5" s="34" t="s">
        <v>65</v>
      </c>
      <c r="L5" s="77">
        <v>5</v>
      </c>
      <c r="M5" s="77"/>
      <c r="N5" s="72"/>
      <c r="O5" s="79" t="s">
        <v>395</v>
      </c>
      <c r="P5" s="81">
        <v>43525.54318287037</v>
      </c>
      <c r="Q5" s="79" t="s">
        <v>398</v>
      </c>
      <c r="R5" s="79"/>
      <c r="S5" s="79"/>
      <c r="T5" s="79"/>
      <c r="U5" s="79"/>
      <c r="V5" s="82" t="s">
        <v>650</v>
      </c>
      <c r="W5" s="81">
        <v>43525.54318287037</v>
      </c>
      <c r="X5" s="82" t="s">
        <v>787</v>
      </c>
      <c r="Y5" s="79"/>
      <c r="Z5" s="79"/>
      <c r="AA5" s="85" t="s">
        <v>1085</v>
      </c>
      <c r="AB5" s="79"/>
      <c r="AC5" s="79" t="b">
        <v>0</v>
      </c>
      <c r="AD5" s="79">
        <v>0</v>
      </c>
      <c r="AE5" s="85" t="s">
        <v>1389</v>
      </c>
      <c r="AF5" s="79" t="b">
        <v>0</v>
      </c>
      <c r="AG5" s="79" t="s">
        <v>1401</v>
      </c>
      <c r="AH5" s="79"/>
      <c r="AI5" s="85" t="s">
        <v>1389</v>
      </c>
      <c r="AJ5" s="79" t="b">
        <v>0</v>
      </c>
      <c r="AK5" s="79">
        <v>5</v>
      </c>
      <c r="AL5" s="85" t="s">
        <v>1084</v>
      </c>
      <c r="AM5" s="79" t="s">
        <v>1411</v>
      </c>
      <c r="AN5" s="79" t="b">
        <v>0</v>
      </c>
      <c r="AO5" s="85" t="s">
        <v>1084</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214</v>
      </c>
      <c r="B6" s="64" t="s">
        <v>350</v>
      </c>
      <c r="C6" s="65" t="s">
        <v>3678</v>
      </c>
      <c r="D6" s="66">
        <v>3</v>
      </c>
      <c r="E6" s="67" t="s">
        <v>132</v>
      </c>
      <c r="F6" s="68">
        <v>32</v>
      </c>
      <c r="G6" s="65"/>
      <c r="H6" s="69"/>
      <c r="I6" s="70"/>
      <c r="J6" s="70"/>
      <c r="K6" s="34" t="s">
        <v>65</v>
      </c>
      <c r="L6" s="77">
        <v>6</v>
      </c>
      <c r="M6" s="77"/>
      <c r="N6" s="72"/>
      <c r="O6" s="79" t="s">
        <v>395</v>
      </c>
      <c r="P6" s="81">
        <v>43525.54413194444</v>
      </c>
      <c r="Q6" s="79" t="s">
        <v>398</v>
      </c>
      <c r="R6" s="79"/>
      <c r="S6" s="79"/>
      <c r="T6" s="79"/>
      <c r="U6" s="79"/>
      <c r="V6" s="82" t="s">
        <v>651</v>
      </c>
      <c r="W6" s="81">
        <v>43525.54413194444</v>
      </c>
      <c r="X6" s="82" t="s">
        <v>788</v>
      </c>
      <c r="Y6" s="79"/>
      <c r="Z6" s="79"/>
      <c r="AA6" s="85" t="s">
        <v>1086</v>
      </c>
      <c r="AB6" s="79"/>
      <c r="AC6" s="79" t="b">
        <v>0</v>
      </c>
      <c r="AD6" s="79">
        <v>0</v>
      </c>
      <c r="AE6" s="85" t="s">
        <v>1389</v>
      </c>
      <c r="AF6" s="79" t="b">
        <v>0</v>
      </c>
      <c r="AG6" s="79" t="s">
        <v>1401</v>
      </c>
      <c r="AH6" s="79"/>
      <c r="AI6" s="85" t="s">
        <v>1389</v>
      </c>
      <c r="AJ6" s="79" t="b">
        <v>0</v>
      </c>
      <c r="AK6" s="79">
        <v>5</v>
      </c>
      <c r="AL6" s="85" t="s">
        <v>1084</v>
      </c>
      <c r="AM6" s="79" t="s">
        <v>1411</v>
      </c>
      <c r="AN6" s="79" t="b">
        <v>0</v>
      </c>
      <c r="AO6" s="85" t="s">
        <v>1084</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214</v>
      </c>
      <c r="B7" s="64" t="s">
        <v>212</v>
      </c>
      <c r="C7" s="65" t="s">
        <v>3678</v>
      </c>
      <c r="D7" s="66">
        <v>3</v>
      </c>
      <c r="E7" s="67" t="s">
        <v>132</v>
      </c>
      <c r="F7" s="68">
        <v>32</v>
      </c>
      <c r="G7" s="65"/>
      <c r="H7" s="69"/>
      <c r="I7" s="70"/>
      <c r="J7" s="70"/>
      <c r="K7" s="34" t="s">
        <v>65</v>
      </c>
      <c r="L7" s="77">
        <v>7</v>
      </c>
      <c r="M7" s="77"/>
      <c r="N7" s="72"/>
      <c r="O7" s="79" t="s">
        <v>395</v>
      </c>
      <c r="P7" s="81">
        <v>43525.54413194444</v>
      </c>
      <c r="Q7" s="79" t="s">
        <v>398</v>
      </c>
      <c r="R7" s="79"/>
      <c r="S7" s="79"/>
      <c r="T7" s="79"/>
      <c r="U7" s="79"/>
      <c r="V7" s="82" t="s">
        <v>651</v>
      </c>
      <c r="W7" s="81">
        <v>43525.54413194444</v>
      </c>
      <c r="X7" s="82" t="s">
        <v>788</v>
      </c>
      <c r="Y7" s="79"/>
      <c r="Z7" s="79"/>
      <c r="AA7" s="85" t="s">
        <v>1086</v>
      </c>
      <c r="AB7" s="79"/>
      <c r="AC7" s="79" t="b">
        <v>0</v>
      </c>
      <c r="AD7" s="79">
        <v>0</v>
      </c>
      <c r="AE7" s="85" t="s">
        <v>1389</v>
      </c>
      <c r="AF7" s="79" t="b">
        <v>0</v>
      </c>
      <c r="AG7" s="79" t="s">
        <v>1401</v>
      </c>
      <c r="AH7" s="79"/>
      <c r="AI7" s="85" t="s">
        <v>1389</v>
      </c>
      <c r="AJ7" s="79" t="b">
        <v>0</v>
      </c>
      <c r="AK7" s="79">
        <v>5</v>
      </c>
      <c r="AL7" s="85" t="s">
        <v>1084</v>
      </c>
      <c r="AM7" s="79" t="s">
        <v>1411</v>
      </c>
      <c r="AN7" s="79" t="b">
        <v>0</v>
      </c>
      <c r="AO7" s="85" t="s">
        <v>1084</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3</v>
      </c>
      <c r="BE7" s="49">
        <v>13.636363636363637</v>
      </c>
      <c r="BF7" s="48">
        <v>0</v>
      </c>
      <c r="BG7" s="49">
        <v>0</v>
      </c>
      <c r="BH7" s="48">
        <v>0</v>
      </c>
      <c r="BI7" s="49">
        <v>0</v>
      </c>
      <c r="BJ7" s="48">
        <v>19</v>
      </c>
      <c r="BK7" s="49">
        <v>86.36363636363636</v>
      </c>
      <c r="BL7" s="48">
        <v>22</v>
      </c>
    </row>
    <row r="8" spans="1:64" ht="15">
      <c r="A8" s="64" t="s">
        <v>215</v>
      </c>
      <c r="B8" s="64" t="s">
        <v>350</v>
      </c>
      <c r="C8" s="65" t="s">
        <v>3678</v>
      </c>
      <c r="D8" s="66">
        <v>3</v>
      </c>
      <c r="E8" s="67" t="s">
        <v>132</v>
      </c>
      <c r="F8" s="68">
        <v>32</v>
      </c>
      <c r="G8" s="65"/>
      <c r="H8" s="69"/>
      <c r="I8" s="70"/>
      <c r="J8" s="70"/>
      <c r="K8" s="34" t="s">
        <v>65</v>
      </c>
      <c r="L8" s="77">
        <v>8</v>
      </c>
      <c r="M8" s="77"/>
      <c r="N8" s="72"/>
      <c r="O8" s="79" t="s">
        <v>395</v>
      </c>
      <c r="P8" s="81">
        <v>43525.55165509259</v>
      </c>
      <c r="Q8" s="79" t="s">
        <v>398</v>
      </c>
      <c r="R8" s="79"/>
      <c r="S8" s="79"/>
      <c r="T8" s="79"/>
      <c r="U8" s="79"/>
      <c r="V8" s="82" t="s">
        <v>652</v>
      </c>
      <c r="W8" s="81">
        <v>43525.55165509259</v>
      </c>
      <c r="X8" s="82" t="s">
        <v>789</v>
      </c>
      <c r="Y8" s="79"/>
      <c r="Z8" s="79"/>
      <c r="AA8" s="85" t="s">
        <v>1087</v>
      </c>
      <c r="AB8" s="79"/>
      <c r="AC8" s="79" t="b">
        <v>0</v>
      </c>
      <c r="AD8" s="79">
        <v>0</v>
      </c>
      <c r="AE8" s="85" t="s">
        <v>1389</v>
      </c>
      <c r="AF8" s="79" t="b">
        <v>0</v>
      </c>
      <c r="AG8" s="79" t="s">
        <v>1401</v>
      </c>
      <c r="AH8" s="79"/>
      <c r="AI8" s="85" t="s">
        <v>1389</v>
      </c>
      <c r="AJ8" s="79" t="b">
        <v>0</v>
      </c>
      <c r="AK8" s="79">
        <v>5</v>
      </c>
      <c r="AL8" s="85" t="s">
        <v>1084</v>
      </c>
      <c r="AM8" s="79" t="s">
        <v>1412</v>
      </c>
      <c r="AN8" s="79" t="b">
        <v>0</v>
      </c>
      <c r="AO8" s="85" t="s">
        <v>1084</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215</v>
      </c>
      <c r="B9" s="64" t="s">
        <v>212</v>
      </c>
      <c r="C9" s="65" t="s">
        <v>3678</v>
      </c>
      <c r="D9" s="66">
        <v>3</v>
      </c>
      <c r="E9" s="67" t="s">
        <v>132</v>
      </c>
      <c r="F9" s="68">
        <v>32</v>
      </c>
      <c r="G9" s="65"/>
      <c r="H9" s="69"/>
      <c r="I9" s="70"/>
      <c r="J9" s="70"/>
      <c r="K9" s="34" t="s">
        <v>65</v>
      </c>
      <c r="L9" s="77">
        <v>9</v>
      </c>
      <c r="M9" s="77"/>
      <c r="N9" s="72"/>
      <c r="O9" s="79" t="s">
        <v>395</v>
      </c>
      <c r="P9" s="81">
        <v>43525.55165509259</v>
      </c>
      <c r="Q9" s="79" t="s">
        <v>398</v>
      </c>
      <c r="R9" s="79"/>
      <c r="S9" s="79"/>
      <c r="T9" s="79"/>
      <c r="U9" s="79"/>
      <c r="V9" s="82" t="s">
        <v>652</v>
      </c>
      <c r="W9" s="81">
        <v>43525.55165509259</v>
      </c>
      <c r="X9" s="82" t="s">
        <v>789</v>
      </c>
      <c r="Y9" s="79"/>
      <c r="Z9" s="79"/>
      <c r="AA9" s="85" t="s">
        <v>1087</v>
      </c>
      <c r="AB9" s="79"/>
      <c r="AC9" s="79" t="b">
        <v>0</v>
      </c>
      <c r="AD9" s="79">
        <v>0</v>
      </c>
      <c r="AE9" s="85" t="s">
        <v>1389</v>
      </c>
      <c r="AF9" s="79" t="b">
        <v>0</v>
      </c>
      <c r="AG9" s="79" t="s">
        <v>1401</v>
      </c>
      <c r="AH9" s="79"/>
      <c r="AI9" s="85" t="s">
        <v>1389</v>
      </c>
      <c r="AJ9" s="79" t="b">
        <v>0</v>
      </c>
      <c r="AK9" s="79">
        <v>5</v>
      </c>
      <c r="AL9" s="85" t="s">
        <v>1084</v>
      </c>
      <c r="AM9" s="79" t="s">
        <v>1412</v>
      </c>
      <c r="AN9" s="79" t="b">
        <v>0</v>
      </c>
      <c r="AO9" s="85" t="s">
        <v>1084</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3</v>
      </c>
      <c r="BE9" s="49">
        <v>13.636363636363637</v>
      </c>
      <c r="BF9" s="48">
        <v>0</v>
      </c>
      <c r="BG9" s="49">
        <v>0</v>
      </c>
      <c r="BH9" s="48">
        <v>0</v>
      </c>
      <c r="BI9" s="49">
        <v>0</v>
      </c>
      <c r="BJ9" s="48">
        <v>19</v>
      </c>
      <c r="BK9" s="49">
        <v>86.36363636363636</v>
      </c>
      <c r="BL9" s="48">
        <v>22</v>
      </c>
    </row>
    <row r="10" spans="1:64" ht="15">
      <c r="A10" s="64" t="s">
        <v>216</v>
      </c>
      <c r="B10" s="64" t="s">
        <v>366</v>
      </c>
      <c r="C10" s="65" t="s">
        <v>3678</v>
      </c>
      <c r="D10" s="66">
        <v>3</v>
      </c>
      <c r="E10" s="67" t="s">
        <v>132</v>
      </c>
      <c r="F10" s="68">
        <v>32</v>
      </c>
      <c r="G10" s="65"/>
      <c r="H10" s="69"/>
      <c r="I10" s="70"/>
      <c r="J10" s="70"/>
      <c r="K10" s="34" t="s">
        <v>65</v>
      </c>
      <c r="L10" s="77">
        <v>10</v>
      </c>
      <c r="M10" s="77"/>
      <c r="N10" s="72"/>
      <c r="O10" s="79" t="s">
        <v>396</v>
      </c>
      <c r="P10" s="81">
        <v>43526.51880787037</v>
      </c>
      <c r="Q10" s="79" t="s">
        <v>399</v>
      </c>
      <c r="R10" s="79"/>
      <c r="S10" s="79"/>
      <c r="T10" s="79" t="s">
        <v>584</v>
      </c>
      <c r="U10" s="79"/>
      <c r="V10" s="82" t="s">
        <v>653</v>
      </c>
      <c r="W10" s="81">
        <v>43526.51880787037</v>
      </c>
      <c r="X10" s="82" t="s">
        <v>790</v>
      </c>
      <c r="Y10" s="79"/>
      <c r="Z10" s="79"/>
      <c r="AA10" s="85" t="s">
        <v>1088</v>
      </c>
      <c r="AB10" s="85" t="s">
        <v>1382</v>
      </c>
      <c r="AC10" s="79" t="b">
        <v>0</v>
      </c>
      <c r="AD10" s="79">
        <v>0</v>
      </c>
      <c r="AE10" s="85" t="s">
        <v>1390</v>
      </c>
      <c r="AF10" s="79" t="b">
        <v>0</v>
      </c>
      <c r="AG10" s="79" t="s">
        <v>1401</v>
      </c>
      <c r="AH10" s="79"/>
      <c r="AI10" s="85" t="s">
        <v>1389</v>
      </c>
      <c r="AJ10" s="79" t="b">
        <v>0</v>
      </c>
      <c r="AK10" s="79">
        <v>0</v>
      </c>
      <c r="AL10" s="85" t="s">
        <v>1389</v>
      </c>
      <c r="AM10" s="79" t="s">
        <v>1413</v>
      </c>
      <c r="AN10" s="79" t="b">
        <v>0</v>
      </c>
      <c r="AO10" s="85" t="s">
        <v>1382</v>
      </c>
      <c r="AP10" s="79" t="s">
        <v>176</v>
      </c>
      <c r="AQ10" s="79">
        <v>0</v>
      </c>
      <c r="AR10" s="79">
        <v>0</v>
      </c>
      <c r="AS10" s="79"/>
      <c r="AT10" s="79"/>
      <c r="AU10" s="79"/>
      <c r="AV10" s="79"/>
      <c r="AW10" s="79"/>
      <c r="AX10" s="79"/>
      <c r="AY10" s="79"/>
      <c r="AZ10" s="79"/>
      <c r="BA10">
        <v>1</v>
      </c>
      <c r="BB10" s="78" t="str">
        <f>REPLACE(INDEX(GroupVertices[Group],MATCH(Edges[[#This Row],[Vertex 1]],GroupVertices[Vertex],0)),1,1,"")</f>
        <v>14</v>
      </c>
      <c r="BC10" s="78" t="str">
        <f>REPLACE(INDEX(GroupVertices[Group],MATCH(Edges[[#This Row],[Vertex 2]],GroupVertices[Vertex],0)),1,1,"")</f>
        <v>14</v>
      </c>
      <c r="BD10" s="48">
        <v>1</v>
      </c>
      <c r="BE10" s="49">
        <v>5</v>
      </c>
      <c r="BF10" s="48">
        <v>0</v>
      </c>
      <c r="BG10" s="49">
        <v>0</v>
      </c>
      <c r="BH10" s="48">
        <v>0</v>
      </c>
      <c r="BI10" s="49">
        <v>0</v>
      </c>
      <c r="BJ10" s="48">
        <v>19</v>
      </c>
      <c r="BK10" s="49">
        <v>95</v>
      </c>
      <c r="BL10" s="48">
        <v>20</v>
      </c>
    </row>
    <row r="11" spans="1:64" ht="15">
      <c r="A11" s="64" t="s">
        <v>217</v>
      </c>
      <c r="B11" s="64" t="s">
        <v>367</v>
      </c>
      <c r="C11" s="65" t="s">
        <v>3678</v>
      </c>
      <c r="D11" s="66">
        <v>3</v>
      </c>
      <c r="E11" s="67" t="s">
        <v>132</v>
      </c>
      <c r="F11" s="68">
        <v>32</v>
      </c>
      <c r="G11" s="65"/>
      <c r="H11" s="69"/>
      <c r="I11" s="70"/>
      <c r="J11" s="70"/>
      <c r="K11" s="34" t="s">
        <v>65</v>
      </c>
      <c r="L11" s="77">
        <v>11</v>
      </c>
      <c r="M11" s="77"/>
      <c r="N11" s="72"/>
      <c r="O11" s="79" t="s">
        <v>395</v>
      </c>
      <c r="P11" s="81">
        <v>43527.073958333334</v>
      </c>
      <c r="Q11" s="79" t="s">
        <v>400</v>
      </c>
      <c r="R11" s="79"/>
      <c r="S11" s="79"/>
      <c r="T11" s="79" t="s">
        <v>585</v>
      </c>
      <c r="U11" s="82" t="s">
        <v>623</v>
      </c>
      <c r="V11" s="82" t="s">
        <v>623</v>
      </c>
      <c r="W11" s="81">
        <v>43527.073958333334</v>
      </c>
      <c r="X11" s="82" t="s">
        <v>791</v>
      </c>
      <c r="Y11" s="79"/>
      <c r="Z11" s="79"/>
      <c r="AA11" s="85" t="s">
        <v>1089</v>
      </c>
      <c r="AB11" s="79"/>
      <c r="AC11" s="79" t="b">
        <v>0</v>
      </c>
      <c r="AD11" s="79">
        <v>1</v>
      </c>
      <c r="AE11" s="85" t="s">
        <v>1389</v>
      </c>
      <c r="AF11" s="79" t="b">
        <v>0</v>
      </c>
      <c r="AG11" s="79" t="s">
        <v>1401</v>
      </c>
      <c r="AH11" s="79"/>
      <c r="AI11" s="85" t="s">
        <v>1389</v>
      </c>
      <c r="AJ11" s="79" t="b">
        <v>0</v>
      </c>
      <c r="AK11" s="79">
        <v>0</v>
      </c>
      <c r="AL11" s="85" t="s">
        <v>1389</v>
      </c>
      <c r="AM11" s="79" t="s">
        <v>1413</v>
      </c>
      <c r="AN11" s="79" t="b">
        <v>0</v>
      </c>
      <c r="AO11" s="85" t="s">
        <v>1089</v>
      </c>
      <c r="AP11" s="79" t="s">
        <v>176</v>
      </c>
      <c r="AQ11" s="79">
        <v>0</v>
      </c>
      <c r="AR11" s="79">
        <v>0</v>
      </c>
      <c r="AS11" s="79"/>
      <c r="AT11" s="79"/>
      <c r="AU11" s="79"/>
      <c r="AV11" s="79"/>
      <c r="AW11" s="79"/>
      <c r="AX11" s="79"/>
      <c r="AY11" s="79"/>
      <c r="AZ11" s="79"/>
      <c r="BA11">
        <v>1</v>
      </c>
      <c r="BB11" s="78" t="str">
        <f>REPLACE(INDEX(GroupVertices[Group],MATCH(Edges[[#This Row],[Vertex 1]],GroupVertices[Vertex],0)),1,1,"")</f>
        <v>13</v>
      </c>
      <c r="BC11" s="78" t="str">
        <f>REPLACE(INDEX(GroupVertices[Group],MATCH(Edges[[#This Row],[Vertex 2]],GroupVertices[Vertex],0)),1,1,"")</f>
        <v>13</v>
      </c>
      <c r="BD11" s="48">
        <v>3</v>
      </c>
      <c r="BE11" s="49">
        <v>9.375</v>
      </c>
      <c r="BF11" s="48">
        <v>0</v>
      </c>
      <c r="BG11" s="49">
        <v>0</v>
      </c>
      <c r="BH11" s="48">
        <v>0</v>
      </c>
      <c r="BI11" s="49">
        <v>0</v>
      </c>
      <c r="BJ11" s="48">
        <v>29</v>
      </c>
      <c r="BK11" s="49">
        <v>90.625</v>
      </c>
      <c r="BL11" s="48">
        <v>32</v>
      </c>
    </row>
    <row r="12" spans="1:64" ht="15">
      <c r="A12" s="64" t="s">
        <v>218</v>
      </c>
      <c r="B12" s="64" t="s">
        <v>350</v>
      </c>
      <c r="C12" s="65" t="s">
        <v>3678</v>
      </c>
      <c r="D12" s="66">
        <v>3</v>
      </c>
      <c r="E12" s="67" t="s">
        <v>132</v>
      </c>
      <c r="F12" s="68">
        <v>32</v>
      </c>
      <c r="G12" s="65"/>
      <c r="H12" s="69"/>
      <c r="I12" s="70"/>
      <c r="J12" s="70"/>
      <c r="K12" s="34" t="s">
        <v>65</v>
      </c>
      <c r="L12" s="77">
        <v>12</v>
      </c>
      <c r="M12" s="77"/>
      <c r="N12" s="72"/>
      <c r="O12" s="79" t="s">
        <v>395</v>
      </c>
      <c r="P12" s="81">
        <v>43527.53775462963</v>
      </c>
      <c r="Q12" s="79" t="s">
        <v>401</v>
      </c>
      <c r="R12" s="79"/>
      <c r="S12" s="79"/>
      <c r="T12" s="79" t="s">
        <v>586</v>
      </c>
      <c r="U12" s="82" t="s">
        <v>624</v>
      </c>
      <c r="V12" s="82" t="s">
        <v>624</v>
      </c>
      <c r="W12" s="81">
        <v>43527.53775462963</v>
      </c>
      <c r="X12" s="82" t="s">
        <v>792</v>
      </c>
      <c r="Y12" s="79"/>
      <c r="Z12" s="79"/>
      <c r="AA12" s="85" t="s">
        <v>1090</v>
      </c>
      <c r="AB12" s="79"/>
      <c r="AC12" s="79" t="b">
        <v>0</v>
      </c>
      <c r="AD12" s="79">
        <v>0</v>
      </c>
      <c r="AE12" s="85" t="s">
        <v>1389</v>
      </c>
      <c r="AF12" s="79" t="b">
        <v>0</v>
      </c>
      <c r="AG12" s="79" t="s">
        <v>1401</v>
      </c>
      <c r="AH12" s="79"/>
      <c r="AI12" s="85" t="s">
        <v>1389</v>
      </c>
      <c r="AJ12" s="79" t="b">
        <v>0</v>
      </c>
      <c r="AK12" s="79">
        <v>1</v>
      </c>
      <c r="AL12" s="85" t="s">
        <v>1365</v>
      </c>
      <c r="AM12" s="79" t="s">
        <v>1411</v>
      </c>
      <c r="AN12" s="79" t="b">
        <v>0</v>
      </c>
      <c r="AO12" s="85" t="s">
        <v>1365</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5.555555555555555</v>
      </c>
      <c r="BF12" s="48">
        <v>0</v>
      </c>
      <c r="BG12" s="49">
        <v>0</v>
      </c>
      <c r="BH12" s="48">
        <v>0</v>
      </c>
      <c r="BI12" s="49">
        <v>0</v>
      </c>
      <c r="BJ12" s="48">
        <v>17</v>
      </c>
      <c r="BK12" s="49">
        <v>94.44444444444444</v>
      </c>
      <c r="BL12" s="48">
        <v>18</v>
      </c>
    </row>
    <row r="13" spans="1:64" ht="15">
      <c r="A13" s="64" t="s">
        <v>219</v>
      </c>
      <c r="B13" s="64" t="s">
        <v>368</v>
      </c>
      <c r="C13" s="65" t="s">
        <v>3678</v>
      </c>
      <c r="D13" s="66">
        <v>3</v>
      </c>
      <c r="E13" s="67" t="s">
        <v>132</v>
      </c>
      <c r="F13" s="68">
        <v>32</v>
      </c>
      <c r="G13" s="65"/>
      <c r="H13" s="69"/>
      <c r="I13" s="70"/>
      <c r="J13" s="70"/>
      <c r="K13" s="34" t="s">
        <v>65</v>
      </c>
      <c r="L13" s="77">
        <v>13</v>
      </c>
      <c r="M13" s="77"/>
      <c r="N13" s="72"/>
      <c r="O13" s="79" t="s">
        <v>395</v>
      </c>
      <c r="P13" s="81">
        <v>43527.562569444446</v>
      </c>
      <c r="Q13" s="79" t="s">
        <v>402</v>
      </c>
      <c r="R13" s="79"/>
      <c r="S13" s="79"/>
      <c r="T13" s="79" t="s">
        <v>587</v>
      </c>
      <c r="U13" s="79"/>
      <c r="V13" s="82" t="s">
        <v>654</v>
      </c>
      <c r="W13" s="81">
        <v>43527.562569444446</v>
      </c>
      <c r="X13" s="82" t="s">
        <v>793</v>
      </c>
      <c r="Y13" s="79"/>
      <c r="Z13" s="79"/>
      <c r="AA13" s="85" t="s">
        <v>1091</v>
      </c>
      <c r="AB13" s="79"/>
      <c r="AC13" s="79" t="b">
        <v>0</v>
      </c>
      <c r="AD13" s="79">
        <v>0</v>
      </c>
      <c r="AE13" s="85" t="s">
        <v>1389</v>
      </c>
      <c r="AF13" s="79" t="b">
        <v>1</v>
      </c>
      <c r="AG13" s="79" t="s">
        <v>1401</v>
      </c>
      <c r="AH13" s="79"/>
      <c r="AI13" s="85" t="s">
        <v>1402</v>
      </c>
      <c r="AJ13" s="79" t="b">
        <v>0</v>
      </c>
      <c r="AK13" s="79">
        <v>9</v>
      </c>
      <c r="AL13" s="85" t="s">
        <v>1286</v>
      </c>
      <c r="AM13" s="79" t="s">
        <v>1411</v>
      </c>
      <c r="AN13" s="79" t="b">
        <v>0</v>
      </c>
      <c r="AO13" s="85" t="s">
        <v>1286</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c r="BE13" s="49"/>
      <c r="BF13" s="48"/>
      <c r="BG13" s="49"/>
      <c r="BH13" s="48"/>
      <c r="BI13" s="49"/>
      <c r="BJ13" s="48"/>
      <c r="BK13" s="49"/>
      <c r="BL13" s="48"/>
    </row>
    <row r="14" spans="1:64" ht="15">
      <c r="A14" s="64" t="s">
        <v>219</v>
      </c>
      <c r="B14" s="64" t="s">
        <v>352</v>
      </c>
      <c r="C14" s="65" t="s">
        <v>3678</v>
      </c>
      <c r="D14" s="66">
        <v>3</v>
      </c>
      <c r="E14" s="67" t="s">
        <v>132</v>
      </c>
      <c r="F14" s="68">
        <v>32</v>
      </c>
      <c r="G14" s="65"/>
      <c r="H14" s="69"/>
      <c r="I14" s="70"/>
      <c r="J14" s="70"/>
      <c r="K14" s="34" t="s">
        <v>65</v>
      </c>
      <c r="L14" s="77">
        <v>14</v>
      </c>
      <c r="M14" s="77"/>
      <c r="N14" s="72"/>
      <c r="O14" s="79" t="s">
        <v>395</v>
      </c>
      <c r="P14" s="81">
        <v>43527.562569444446</v>
      </c>
      <c r="Q14" s="79" t="s">
        <v>402</v>
      </c>
      <c r="R14" s="79"/>
      <c r="S14" s="79"/>
      <c r="T14" s="79" t="s">
        <v>587</v>
      </c>
      <c r="U14" s="79"/>
      <c r="V14" s="82" t="s">
        <v>654</v>
      </c>
      <c r="W14" s="81">
        <v>43527.562569444446</v>
      </c>
      <c r="X14" s="82" t="s">
        <v>793</v>
      </c>
      <c r="Y14" s="79"/>
      <c r="Z14" s="79"/>
      <c r="AA14" s="85" t="s">
        <v>1091</v>
      </c>
      <c r="AB14" s="79"/>
      <c r="AC14" s="79" t="b">
        <v>0</v>
      </c>
      <c r="AD14" s="79">
        <v>0</v>
      </c>
      <c r="AE14" s="85" t="s">
        <v>1389</v>
      </c>
      <c r="AF14" s="79" t="b">
        <v>1</v>
      </c>
      <c r="AG14" s="79" t="s">
        <v>1401</v>
      </c>
      <c r="AH14" s="79"/>
      <c r="AI14" s="85" t="s">
        <v>1402</v>
      </c>
      <c r="AJ14" s="79" t="b">
        <v>0</v>
      </c>
      <c r="AK14" s="79">
        <v>9</v>
      </c>
      <c r="AL14" s="85" t="s">
        <v>1286</v>
      </c>
      <c r="AM14" s="79" t="s">
        <v>1411</v>
      </c>
      <c r="AN14" s="79" t="b">
        <v>0</v>
      </c>
      <c r="AO14" s="85" t="s">
        <v>1286</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v>0</v>
      </c>
      <c r="BE14" s="49">
        <v>0</v>
      </c>
      <c r="BF14" s="48">
        <v>1</v>
      </c>
      <c r="BG14" s="49">
        <v>5.555555555555555</v>
      </c>
      <c r="BH14" s="48">
        <v>0</v>
      </c>
      <c r="BI14" s="49">
        <v>0</v>
      </c>
      <c r="BJ14" s="48">
        <v>17</v>
      </c>
      <c r="BK14" s="49">
        <v>94.44444444444444</v>
      </c>
      <c r="BL14" s="48">
        <v>18</v>
      </c>
    </row>
    <row r="15" spans="1:64" ht="15">
      <c r="A15" s="64" t="s">
        <v>219</v>
      </c>
      <c r="B15" s="64" t="s">
        <v>350</v>
      </c>
      <c r="C15" s="65" t="s">
        <v>3678</v>
      </c>
      <c r="D15" s="66">
        <v>3</v>
      </c>
      <c r="E15" s="67" t="s">
        <v>132</v>
      </c>
      <c r="F15" s="68">
        <v>32</v>
      </c>
      <c r="G15" s="65"/>
      <c r="H15" s="69"/>
      <c r="I15" s="70"/>
      <c r="J15" s="70"/>
      <c r="K15" s="34" t="s">
        <v>65</v>
      </c>
      <c r="L15" s="77">
        <v>15</v>
      </c>
      <c r="M15" s="77"/>
      <c r="N15" s="72"/>
      <c r="O15" s="79" t="s">
        <v>395</v>
      </c>
      <c r="P15" s="81">
        <v>43527.562569444446</v>
      </c>
      <c r="Q15" s="79" t="s">
        <v>402</v>
      </c>
      <c r="R15" s="79"/>
      <c r="S15" s="79"/>
      <c r="T15" s="79" t="s">
        <v>587</v>
      </c>
      <c r="U15" s="79"/>
      <c r="V15" s="82" t="s">
        <v>654</v>
      </c>
      <c r="W15" s="81">
        <v>43527.562569444446</v>
      </c>
      <c r="X15" s="82" t="s">
        <v>793</v>
      </c>
      <c r="Y15" s="79"/>
      <c r="Z15" s="79"/>
      <c r="AA15" s="85" t="s">
        <v>1091</v>
      </c>
      <c r="AB15" s="79"/>
      <c r="AC15" s="79" t="b">
        <v>0</v>
      </c>
      <c r="AD15" s="79">
        <v>0</v>
      </c>
      <c r="AE15" s="85" t="s">
        <v>1389</v>
      </c>
      <c r="AF15" s="79" t="b">
        <v>1</v>
      </c>
      <c r="AG15" s="79" t="s">
        <v>1401</v>
      </c>
      <c r="AH15" s="79"/>
      <c r="AI15" s="85" t="s">
        <v>1402</v>
      </c>
      <c r="AJ15" s="79" t="b">
        <v>0</v>
      </c>
      <c r="AK15" s="79">
        <v>9</v>
      </c>
      <c r="AL15" s="85" t="s">
        <v>1286</v>
      </c>
      <c r="AM15" s="79" t="s">
        <v>1411</v>
      </c>
      <c r="AN15" s="79" t="b">
        <v>0</v>
      </c>
      <c r="AO15" s="85" t="s">
        <v>1286</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2</v>
      </c>
      <c r="BD15" s="48"/>
      <c r="BE15" s="49"/>
      <c r="BF15" s="48"/>
      <c r="BG15" s="49"/>
      <c r="BH15" s="48"/>
      <c r="BI15" s="49"/>
      <c r="BJ15" s="48"/>
      <c r="BK15" s="49"/>
      <c r="BL15" s="48"/>
    </row>
    <row r="16" spans="1:64" ht="15">
      <c r="A16" s="64" t="s">
        <v>220</v>
      </c>
      <c r="B16" s="64" t="s">
        <v>368</v>
      </c>
      <c r="C16" s="65" t="s">
        <v>3678</v>
      </c>
      <c r="D16" s="66">
        <v>3</v>
      </c>
      <c r="E16" s="67" t="s">
        <v>132</v>
      </c>
      <c r="F16" s="68">
        <v>32</v>
      </c>
      <c r="G16" s="65"/>
      <c r="H16" s="69"/>
      <c r="I16" s="70"/>
      <c r="J16" s="70"/>
      <c r="K16" s="34" t="s">
        <v>65</v>
      </c>
      <c r="L16" s="77">
        <v>16</v>
      </c>
      <c r="M16" s="77"/>
      <c r="N16" s="72"/>
      <c r="O16" s="79" t="s">
        <v>395</v>
      </c>
      <c r="P16" s="81">
        <v>43527.76768518519</v>
      </c>
      <c r="Q16" s="79" t="s">
        <v>402</v>
      </c>
      <c r="R16" s="79"/>
      <c r="S16" s="79"/>
      <c r="T16" s="79" t="s">
        <v>587</v>
      </c>
      <c r="U16" s="79"/>
      <c r="V16" s="82" t="s">
        <v>655</v>
      </c>
      <c r="W16" s="81">
        <v>43527.76768518519</v>
      </c>
      <c r="X16" s="82" t="s">
        <v>794</v>
      </c>
      <c r="Y16" s="79"/>
      <c r="Z16" s="79"/>
      <c r="AA16" s="85" t="s">
        <v>1092</v>
      </c>
      <c r="AB16" s="79"/>
      <c r="AC16" s="79" t="b">
        <v>0</v>
      </c>
      <c r="AD16" s="79">
        <v>0</v>
      </c>
      <c r="AE16" s="85" t="s">
        <v>1389</v>
      </c>
      <c r="AF16" s="79" t="b">
        <v>1</v>
      </c>
      <c r="AG16" s="79" t="s">
        <v>1401</v>
      </c>
      <c r="AH16" s="79"/>
      <c r="AI16" s="85" t="s">
        <v>1402</v>
      </c>
      <c r="AJ16" s="79" t="b">
        <v>0</v>
      </c>
      <c r="AK16" s="79">
        <v>9</v>
      </c>
      <c r="AL16" s="85" t="s">
        <v>1286</v>
      </c>
      <c r="AM16" s="79" t="s">
        <v>1411</v>
      </c>
      <c r="AN16" s="79" t="b">
        <v>0</v>
      </c>
      <c r="AO16" s="85" t="s">
        <v>1286</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6</v>
      </c>
      <c r="BD16" s="48"/>
      <c r="BE16" s="49"/>
      <c r="BF16" s="48"/>
      <c r="BG16" s="49"/>
      <c r="BH16" s="48"/>
      <c r="BI16" s="49"/>
      <c r="BJ16" s="48"/>
      <c r="BK16" s="49"/>
      <c r="BL16" s="48"/>
    </row>
    <row r="17" spans="1:64" ht="15">
      <c r="A17" s="64" t="s">
        <v>220</v>
      </c>
      <c r="B17" s="64" t="s">
        <v>352</v>
      </c>
      <c r="C17" s="65" t="s">
        <v>3678</v>
      </c>
      <c r="D17" s="66">
        <v>3</v>
      </c>
      <c r="E17" s="67" t="s">
        <v>132</v>
      </c>
      <c r="F17" s="68">
        <v>32</v>
      </c>
      <c r="G17" s="65"/>
      <c r="H17" s="69"/>
      <c r="I17" s="70"/>
      <c r="J17" s="70"/>
      <c r="K17" s="34" t="s">
        <v>65</v>
      </c>
      <c r="L17" s="77">
        <v>17</v>
      </c>
      <c r="M17" s="77"/>
      <c r="N17" s="72"/>
      <c r="O17" s="79" t="s">
        <v>395</v>
      </c>
      <c r="P17" s="81">
        <v>43527.76768518519</v>
      </c>
      <c r="Q17" s="79" t="s">
        <v>402</v>
      </c>
      <c r="R17" s="79"/>
      <c r="S17" s="79"/>
      <c r="T17" s="79" t="s">
        <v>587</v>
      </c>
      <c r="U17" s="79"/>
      <c r="V17" s="82" t="s">
        <v>655</v>
      </c>
      <c r="W17" s="81">
        <v>43527.76768518519</v>
      </c>
      <c r="X17" s="82" t="s">
        <v>794</v>
      </c>
      <c r="Y17" s="79"/>
      <c r="Z17" s="79"/>
      <c r="AA17" s="85" t="s">
        <v>1092</v>
      </c>
      <c r="AB17" s="79"/>
      <c r="AC17" s="79" t="b">
        <v>0</v>
      </c>
      <c r="AD17" s="79">
        <v>0</v>
      </c>
      <c r="AE17" s="85" t="s">
        <v>1389</v>
      </c>
      <c r="AF17" s="79" t="b">
        <v>1</v>
      </c>
      <c r="AG17" s="79" t="s">
        <v>1401</v>
      </c>
      <c r="AH17" s="79"/>
      <c r="AI17" s="85" t="s">
        <v>1402</v>
      </c>
      <c r="AJ17" s="79" t="b">
        <v>0</v>
      </c>
      <c r="AK17" s="79">
        <v>9</v>
      </c>
      <c r="AL17" s="85" t="s">
        <v>1286</v>
      </c>
      <c r="AM17" s="79" t="s">
        <v>1411</v>
      </c>
      <c r="AN17" s="79" t="b">
        <v>0</v>
      </c>
      <c r="AO17" s="85" t="s">
        <v>1286</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220</v>
      </c>
      <c r="B18" s="64" t="s">
        <v>350</v>
      </c>
      <c r="C18" s="65" t="s">
        <v>3678</v>
      </c>
      <c r="D18" s="66">
        <v>3</v>
      </c>
      <c r="E18" s="67" t="s">
        <v>132</v>
      </c>
      <c r="F18" s="68">
        <v>32</v>
      </c>
      <c r="G18" s="65"/>
      <c r="H18" s="69"/>
      <c r="I18" s="70"/>
      <c r="J18" s="70"/>
      <c r="K18" s="34" t="s">
        <v>65</v>
      </c>
      <c r="L18" s="77">
        <v>18</v>
      </c>
      <c r="M18" s="77"/>
      <c r="N18" s="72"/>
      <c r="O18" s="79" t="s">
        <v>395</v>
      </c>
      <c r="P18" s="81">
        <v>43527.76768518519</v>
      </c>
      <c r="Q18" s="79" t="s">
        <v>402</v>
      </c>
      <c r="R18" s="79"/>
      <c r="S18" s="79"/>
      <c r="T18" s="79" t="s">
        <v>587</v>
      </c>
      <c r="U18" s="79"/>
      <c r="V18" s="82" t="s">
        <v>655</v>
      </c>
      <c r="W18" s="81">
        <v>43527.76768518519</v>
      </c>
      <c r="X18" s="82" t="s">
        <v>794</v>
      </c>
      <c r="Y18" s="79"/>
      <c r="Z18" s="79"/>
      <c r="AA18" s="85" t="s">
        <v>1092</v>
      </c>
      <c r="AB18" s="79"/>
      <c r="AC18" s="79" t="b">
        <v>0</v>
      </c>
      <c r="AD18" s="79">
        <v>0</v>
      </c>
      <c r="AE18" s="85" t="s">
        <v>1389</v>
      </c>
      <c r="AF18" s="79" t="b">
        <v>1</v>
      </c>
      <c r="AG18" s="79" t="s">
        <v>1401</v>
      </c>
      <c r="AH18" s="79"/>
      <c r="AI18" s="85" t="s">
        <v>1402</v>
      </c>
      <c r="AJ18" s="79" t="b">
        <v>0</v>
      </c>
      <c r="AK18" s="79">
        <v>9</v>
      </c>
      <c r="AL18" s="85" t="s">
        <v>1286</v>
      </c>
      <c r="AM18" s="79" t="s">
        <v>1411</v>
      </c>
      <c r="AN18" s="79" t="b">
        <v>0</v>
      </c>
      <c r="AO18" s="85" t="s">
        <v>1286</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2</v>
      </c>
      <c r="BD18" s="48">
        <v>0</v>
      </c>
      <c r="BE18" s="49">
        <v>0</v>
      </c>
      <c r="BF18" s="48">
        <v>1</v>
      </c>
      <c r="BG18" s="49">
        <v>5.555555555555555</v>
      </c>
      <c r="BH18" s="48">
        <v>0</v>
      </c>
      <c r="BI18" s="49">
        <v>0</v>
      </c>
      <c r="BJ18" s="48">
        <v>17</v>
      </c>
      <c r="BK18" s="49">
        <v>94.44444444444444</v>
      </c>
      <c r="BL18" s="48">
        <v>18</v>
      </c>
    </row>
    <row r="19" spans="1:64" ht="15">
      <c r="A19" s="64" t="s">
        <v>221</v>
      </c>
      <c r="B19" s="64" t="s">
        <v>368</v>
      </c>
      <c r="C19" s="65" t="s">
        <v>3678</v>
      </c>
      <c r="D19" s="66">
        <v>3</v>
      </c>
      <c r="E19" s="67" t="s">
        <v>132</v>
      </c>
      <c r="F19" s="68">
        <v>32</v>
      </c>
      <c r="G19" s="65"/>
      <c r="H19" s="69"/>
      <c r="I19" s="70"/>
      <c r="J19" s="70"/>
      <c r="K19" s="34" t="s">
        <v>65</v>
      </c>
      <c r="L19" s="77">
        <v>19</v>
      </c>
      <c r="M19" s="77"/>
      <c r="N19" s="72"/>
      <c r="O19" s="79" t="s">
        <v>395</v>
      </c>
      <c r="P19" s="81">
        <v>43527.919652777775</v>
      </c>
      <c r="Q19" s="79" t="s">
        <v>402</v>
      </c>
      <c r="R19" s="79"/>
      <c r="S19" s="79"/>
      <c r="T19" s="79" t="s">
        <v>587</v>
      </c>
      <c r="U19" s="79"/>
      <c r="V19" s="82" t="s">
        <v>656</v>
      </c>
      <c r="W19" s="81">
        <v>43527.919652777775</v>
      </c>
      <c r="X19" s="82" t="s">
        <v>795</v>
      </c>
      <c r="Y19" s="79"/>
      <c r="Z19" s="79"/>
      <c r="AA19" s="85" t="s">
        <v>1093</v>
      </c>
      <c r="AB19" s="79"/>
      <c r="AC19" s="79" t="b">
        <v>0</v>
      </c>
      <c r="AD19" s="79">
        <v>0</v>
      </c>
      <c r="AE19" s="85" t="s">
        <v>1389</v>
      </c>
      <c r="AF19" s="79" t="b">
        <v>1</v>
      </c>
      <c r="AG19" s="79" t="s">
        <v>1401</v>
      </c>
      <c r="AH19" s="79"/>
      <c r="AI19" s="85" t="s">
        <v>1402</v>
      </c>
      <c r="AJ19" s="79" t="b">
        <v>0</v>
      </c>
      <c r="AK19" s="79">
        <v>9</v>
      </c>
      <c r="AL19" s="85" t="s">
        <v>1286</v>
      </c>
      <c r="AM19" s="79" t="s">
        <v>1410</v>
      </c>
      <c r="AN19" s="79" t="b">
        <v>0</v>
      </c>
      <c r="AO19" s="85" t="s">
        <v>1286</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c r="BE19" s="49"/>
      <c r="BF19" s="48"/>
      <c r="BG19" s="49"/>
      <c r="BH19" s="48"/>
      <c r="BI19" s="49"/>
      <c r="BJ19" s="48"/>
      <c r="BK19" s="49"/>
      <c r="BL19" s="48"/>
    </row>
    <row r="20" spans="1:64" ht="15">
      <c r="A20" s="64" t="s">
        <v>221</v>
      </c>
      <c r="B20" s="64" t="s">
        <v>352</v>
      </c>
      <c r="C20" s="65" t="s">
        <v>3678</v>
      </c>
      <c r="D20" s="66">
        <v>3</v>
      </c>
      <c r="E20" s="67" t="s">
        <v>132</v>
      </c>
      <c r="F20" s="68">
        <v>32</v>
      </c>
      <c r="G20" s="65"/>
      <c r="H20" s="69"/>
      <c r="I20" s="70"/>
      <c r="J20" s="70"/>
      <c r="K20" s="34" t="s">
        <v>65</v>
      </c>
      <c r="L20" s="77">
        <v>20</v>
      </c>
      <c r="M20" s="77"/>
      <c r="N20" s="72"/>
      <c r="O20" s="79" t="s">
        <v>395</v>
      </c>
      <c r="P20" s="81">
        <v>43527.919652777775</v>
      </c>
      <c r="Q20" s="79" t="s">
        <v>402</v>
      </c>
      <c r="R20" s="79"/>
      <c r="S20" s="79"/>
      <c r="T20" s="79" t="s">
        <v>587</v>
      </c>
      <c r="U20" s="79"/>
      <c r="V20" s="82" t="s">
        <v>656</v>
      </c>
      <c r="W20" s="81">
        <v>43527.919652777775</v>
      </c>
      <c r="X20" s="82" t="s">
        <v>795</v>
      </c>
      <c r="Y20" s="79"/>
      <c r="Z20" s="79"/>
      <c r="AA20" s="85" t="s">
        <v>1093</v>
      </c>
      <c r="AB20" s="79"/>
      <c r="AC20" s="79" t="b">
        <v>0</v>
      </c>
      <c r="AD20" s="79">
        <v>0</v>
      </c>
      <c r="AE20" s="85" t="s">
        <v>1389</v>
      </c>
      <c r="AF20" s="79" t="b">
        <v>1</v>
      </c>
      <c r="AG20" s="79" t="s">
        <v>1401</v>
      </c>
      <c r="AH20" s="79"/>
      <c r="AI20" s="85" t="s">
        <v>1402</v>
      </c>
      <c r="AJ20" s="79" t="b">
        <v>0</v>
      </c>
      <c r="AK20" s="79">
        <v>9</v>
      </c>
      <c r="AL20" s="85" t="s">
        <v>1286</v>
      </c>
      <c r="AM20" s="79" t="s">
        <v>1410</v>
      </c>
      <c r="AN20" s="79" t="b">
        <v>0</v>
      </c>
      <c r="AO20" s="85" t="s">
        <v>1286</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c r="BE20" s="49"/>
      <c r="BF20" s="48"/>
      <c r="BG20" s="49"/>
      <c r="BH20" s="48"/>
      <c r="BI20" s="49"/>
      <c r="BJ20" s="48"/>
      <c r="BK20" s="49"/>
      <c r="BL20" s="48"/>
    </row>
    <row r="21" spans="1:64" ht="15">
      <c r="A21" s="64" t="s">
        <v>221</v>
      </c>
      <c r="B21" s="64" t="s">
        <v>350</v>
      </c>
      <c r="C21" s="65" t="s">
        <v>3678</v>
      </c>
      <c r="D21" s="66">
        <v>3</v>
      </c>
      <c r="E21" s="67" t="s">
        <v>132</v>
      </c>
      <c r="F21" s="68">
        <v>32</v>
      </c>
      <c r="G21" s="65"/>
      <c r="H21" s="69"/>
      <c r="I21" s="70"/>
      <c r="J21" s="70"/>
      <c r="K21" s="34" t="s">
        <v>65</v>
      </c>
      <c r="L21" s="77">
        <v>21</v>
      </c>
      <c r="M21" s="77"/>
      <c r="N21" s="72"/>
      <c r="O21" s="79" t="s">
        <v>395</v>
      </c>
      <c r="P21" s="81">
        <v>43527.919652777775</v>
      </c>
      <c r="Q21" s="79" t="s">
        <v>402</v>
      </c>
      <c r="R21" s="79"/>
      <c r="S21" s="79"/>
      <c r="T21" s="79" t="s">
        <v>587</v>
      </c>
      <c r="U21" s="79"/>
      <c r="V21" s="82" t="s">
        <v>656</v>
      </c>
      <c r="W21" s="81">
        <v>43527.919652777775</v>
      </c>
      <c r="X21" s="82" t="s">
        <v>795</v>
      </c>
      <c r="Y21" s="79"/>
      <c r="Z21" s="79"/>
      <c r="AA21" s="85" t="s">
        <v>1093</v>
      </c>
      <c r="AB21" s="79"/>
      <c r="AC21" s="79" t="b">
        <v>0</v>
      </c>
      <c r="AD21" s="79">
        <v>0</v>
      </c>
      <c r="AE21" s="85" t="s">
        <v>1389</v>
      </c>
      <c r="AF21" s="79" t="b">
        <v>1</v>
      </c>
      <c r="AG21" s="79" t="s">
        <v>1401</v>
      </c>
      <c r="AH21" s="79"/>
      <c r="AI21" s="85" t="s">
        <v>1402</v>
      </c>
      <c r="AJ21" s="79" t="b">
        <v>0</v>
      </c>
      <c r="AK21" s="79">
        <v>9</v>
      </c>
      <c r="AL21" s="85" t="s">
        <v>1286</v>
      </c>
      <c r="AM21" s="79" t="s">
        <v>1410</v>
      </c>
      <c r="AN21" s="79" t="b">
        <v>0</v>
      </c>
      <c r="AO21" s="85" t="s">
        <v>1286</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2</v>
      </c>
      <c r="BD21" s="48">
        <v>0</v>
      </c>
      <c r="BE21" s="49">
        <v>0</v>
      </c>
      <c r="BF21" s="48">
        <v>1</v>
      </c>
      <c r="BG21" s="49">
        <v>5.555555555555555</v>
      </c>
      <c r="BH21" s="48">
        <v>0</v>
      </c>
      <c r="BI21" s="49">
        <v>0</v>
      </c>
      <c r="BJ21" s="48">
        <v>17</v>
      </c>
      <c r="BK21" s="49">
        <v>94.44444444444444</v>
      </c>
      <c r="BL21" s="48">
        <v>18</v>
      </c>
    </row>
    <row r="22" spans="1:64" ht="15">
      <c r="A22" s="64" t="s">
        <v>222</v>
      </c>
      <c r="B22" s="64" t="s">
        <v>369</v>
      </c>
      <c r="C22" s="65" t="s">
        <v>3678</v>
      </c>
      <c r="D22" s="66">
        <v>3</v>
      </c>
      <c r="E22" s="67" t="s">
        <v>132</v>
      </c>
      <c r="F22" s="68">
        <v>32</v>
      </c>
      <c r="G22" s="65"/>
      <c r="H22" s="69"/>
      <c r="I22" s="70"/>
      <c r="J22" s="70"/>
      <c r="K22" s="34" t="s">
        <v>65</v>
      </c>
      <c r="L22" s="77">
        <v>22</v>
      </c>
      <c r="M22" s="77"/>
      <c r="N22" s="72"/>
      <c r="O22" s="79" t="s">
        <v>395</v>
      </c>
      <c r="P22" s="81">
        <v>43528.04859953704</v>
      </c>
      <c r="Q22" s="79" t="s">
        <v>403</v>
      </c>
      <c r="R22" s="82" t="s">
        <v>541</v>
      </c>
      <c r="S22" s="79" t="s">
        <v>571</v>
      </c>
      <c r="T22" s="79" t="s">
        <v>588</v>
      </c>
      <c r="U22" s="82" t="s">
        <v>625</v>
      </c>
      <c r="V22" s="82" t="s">
        <v>625</v>
      </c>
      <c r="W22" s="81">
        <v>43528.04859953704</v>
      </c>
      <c r="X22" s="82" t="s">
        <v>796</v>
      </c>
      <c r="Y22" s="79"/>
      <c r="Z22" s="79"/>
      <c r="AA22" s="85" t="s">
        <v>1094</v>
      </c>
      <c r="AB22" s="79"/>
      <c r="AC22" s="79" t="b">
        <v>0</v>
      </c>
      <c r="AD22" s="79">
        <v>4</v>
      </c>
      <c r="AE22" s="85" t="s">
        <v>1389</v>
      </c>
      <c r="AF22" s="79" t="b">
        <v>0</v>
      </c>
      <c r="AG22" s="79" t="s">
        <v>1401</v>
      </c>
      <c r="AH22" s="79"/>
      <c r="AI22" s="85" t="s">
        <v>1389</v>
      </c>
      <c r="AJ22" s="79" t="b">
        <v>0</v>
      </c>
      <c r="AK22" s="79">
        <v>0</v>
      </c>
      <c r="AL22" s="85" t="s">
        <v>1389</v>
      </c>
      <c r="AM22" s="79" t="s">
        <v>1414</v>
      </c>
      <c r="AN22" s="79" t="b">
        <v>0</v>
      </c>
      <c r="AO22" s="85" t="s">
        <v>1094</v>
      </c>
      <c r="AP22" s="79" t="s">
        <v>176</v>
      </c>
      <c r="AQ22" s="79">
        <v>0</v>
      </c>
      <c r="AR22" s="79">
        <v>0</v>
      </c>
      <c r="AS22" s="79"/>
      <c r="AT22" s="79"/>
      <c r="AU22" s="79"/>
      <c r="AV22" s="79"/>
      <c r="AW22" s="79"/>
      <c r="AX22" s="79"/>
      <c r="AY22" s="79"/>
      <c r="AZ22" s="79"/>
      <c r="BA22">
        <v>1</v>
      </c>
      <c r="BB22" s="78" t="str">
        <f>REPLACE(INDEX(GroupVertices[Group],MATCH(Edges[[#This Row],[Vertex 1]],GroupVertices[Vertex],0)),1,1,"")</f>
        <v>8</v>
      </c>
      <c r="BC22" s="78" t="str">
        <f>REPLACE(INDEX(GroupVertices[Group],MATCH(Edges[[#This Row],[Vertex 2]],GroupVertices[Vertex],0)),1,1,"")</f>
        <v>8</v>
      </c>
      <c r="BD22" s="48"/>
      <c r="BE22" s="49"/>
      <c r="BF22" s="48"/>
      <c r="BG22" s="49"/>
      <c r="BH22" s="48"/>
      <c r="BI22" s="49"/>
      <c r="BJ22" s="48"/>
      <c r="BK22" s="49"/>
      <c r="BL22" s="48"/>
    </row>
    <row r="23" spans="1:64" ht="15">
      <c r="A23" s="64" t="s">
        <v>222</v>
      </c>
      <c r="B23" s="64" t="s">
        <v>370</v>
      </c>
      <c r="C23" s="65" t="s">
        <v>3678</v>
      </c>
      <c r="D23" s="66">
        <v>3</v>
      </c>
      <c r="E23" s="67" t="s">
        <v>132</v>
      </c>
      <c r="F23" s="68">
        <v>32</v>
      </c>
      <c r="G23" s="65"/>
      <c r="H23" s="69"/>
      <c r="I23" s="70"/>
      <c r="J23" s="70"/>
      <c r="K23" s="34" t="s">
        <v>65</v>
      </c>
      <c r="L23" s="77">
        <v>23</v>
      </c>
      <c r="M23" s="77"/>
      <c r="N23" s="72"/>
      <c r="O23" s="79" t="s">
        <v>395</v>
      </c>
      <c r="P23" s="81">
        <v>43528.04859953704</v>
      </c>
      <c r="Q23" s="79" t="s">
        <v>403</v>
      </c>
      <c r="R23" s="82" t="s">
        <v>541</v>
      </c>
      <c r="S23" s="79" t="s">
        <v>571</v>
      </c>
      <c r="T23" s="79" t="s">
        <v>588</v>
      </c>
      <c r="U23" s="82" t="s">
        <v>625</v>
      </c>
      <c r="V23" s="82" t="s">
        <v>625</v>
      </c>
      <c r="W23" s="81">
        <v>43528.04859953704</v>
      </c>
      <c r="X23" s="82" t="s">
        <v>796</v>
      </c>
      <c r="Y23" s="79"/>
      <c r="Z23" s="79"/>
      <c r="AA23" s="85" t="s">
        <v>1094</v>
      </c>
      <c r="AB23" s="79"/>
      <c r="AC23" s="79" t="b">
        <v>0</v>
      </c>
      <c r="AD23" s="79">
        <v>4</v>
      </c>
      <c r="AE23" s="85" t="s">
        <v>1389</v>
      </c>
      <c r="AF23" s="79" t="b">
        <v>0</v>
      </c>
      <c r="AG23" s="79" t="s">
        <v>1401</v>
      </c>
      <c r="AH23" s="79"/>
      <c r="AI23" s="85" t="s">
        <v>1389</v>
      </c>
      <c r="AJ23" s="79" t="b">
        <v>0</v>
      </c>
      <c r="AK23" s="79">
        <v>0</v>
      </c>
      <c r="AL23" s="85" t="s">
        <v>1389</v>
      </c>
      <c r="AM23" s="79" t="s">
        <v>1414</v>
      </c>
      <c r="AN23" s="79" t="b">
        <v>0</v>
      </c>
      <c r="AO23" s="85" t="s">
        <v>1094</v>
      </c>
      <c r="AP23" s="79" t="s">
        <v>176</v>
      </c>
      <c r="AQ23" s="79">
        <v>0</v>
      </c>
      <c r="AR23" s="79">
        <v>0</v>
      </c>
      <c r="AS23" s="79"/>
      <c r="AT23" s="79"/>
      <c r="AU23" s="79"/>
      <c r="AV23" s="79"/>
      <c r="AW23" s="79"/>
      <c r="AX23" s="79"/>
      <c r="AY23" s="79"/>
      <c r="AZ23" s="79"/>
      <c r="BA23">
        <v>1</v>
      </c>
      <c r="BB23" s="78" t="str">
        <f>REPLACE(INDEX(GroupVertices[Group],MATCH(Edges[[#This Row],[Vertex 1]],GroupVertices[Vertex],0)),1,1,"")</f>
        <v>8</v>
      </c>
      <c r="BC23" s="78" t="str">
        <f>REPLACE(INDEX(GroupVertices[Group],MATCH(Edges[[#This Row],[Vertex 2]],GroupVertices[Vertex],0)),1,1,"")</f>
        <v>8</v>
      </c>
      <c r="BD23" s="48">
        <v>2</v>
      </c>
      <c r="BE23" s="49">
        <v>7.6923076923076925</v>
      </c>
      <c r="BF23" s="48">
        <v>0</v>
      </c>
      <c r="BG23" s="49">
        <v>0</v>
      </c>
      <c r="BH23" s="48">
        <v>0</v>
      </c>
      <c r="BI23" s="49">
        <v>0</v>
      </c>
      <c r="BJ23" s="48">
        <v>24</v>
      </c>
      <c r="BK23" s="49">
        <v>92.3076923076923</v>
      </c>
      <c r="BL23" s="48">
        <v>26</v>
      </c>
    </row>
    <row r="24" spans="1:64" ht="15">
      <c r="A24" s="64" t="s">
        <v>223</v>
      </c>
      <c r="B24" s="64" t="s">
        <v>368</v>
      </c>
      <c r="C24" s="65" t="s">
        <v>3678</v>
      </c>
      <c r="D24" s="66">
        <v>3</v>
      </c>
      <c r="E24" s="67" t="s">
        <v>132</v>
      </c>
      <c r="F24" s="68">
        <v>32</v>
      </c>
      <c r="G24" s="65"/>
      <c r="H24" s="69"/>
      <c r="I24" s="70"/>
      <c r="J24" s="70"/>
      <c r="K24" s="34" t="s">
        <v>65</v>
      </c>
      <c r="L24" s="77">
        <v>24</v>
      </c>
      <c r="M24" s="77"/>
      <c r="N24" s="72"/>
      <c r="O24" s="79" t="s">
        <v>395</v>
      </c>
      <c r="P24" s="81">
        <v>43528.52378472222</v>
      </c>
      <c r="Q24" s="79" t="s">
        <v>402</v>
      </c>
      <c r="R24" s="79"/>
      <c r="S24" s="79"/>
      <c r="T24" s="79" t="s">
        <v>587</v>
      </c>
      <c r="U24" s="79"/>
      <c r="V24" s="82" t="s">
        <v>657</v>
      </c>
      <c r="W24" s="81">
        <v>43528.52378472222</v>
      </c>
      <c r="X24" s="82" t="s">
        <v>797</v>
      </c>
      <c r="Y24" s="79"/>
      <c r="Z24" s="79"/>
      <c r="AA24" s="85" t="s">
        <v>1095</v>
      </c>
      <c r="AB24" s="79"/>
      <c r="AC24" s="79" t="b">
        <v>0</v>
      </c>
      <c r="AD24" s="79">
        <v>0</v>
      </c>
      <c r="AE24" s="85" t="s">
        <v>1389</v>
      </c>
      <c r="AF24" s="79" t="b">
        <v>1</v>
      </c>
      <c r="AG24" s="79" t="s">
        <v>1401</v>
      </c>
      <c r="AH24" s="79"/>
      <c r="AI24" s="85" t="s">
        <v>1402</v>
      </c>
      <c r="AJ24" s="79" t="b">
        <v>0</v>
      </c>
      <c r="AK24" s="79">
        <v>9</v>
      </c>
      <c r="AL24" s="85" t="s">
        <v>1286</v>
      </c>
      <c r="AM24" s="79" t="s">
        <v>1411</v>
      </c>
      <c r="AN24" s="79" t="b">
        <v>0</v>
      </c>
      <c r="AO24" s="85" t="s">
        <v>1286</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c r="BE24" s="49"/>
      <c r="BF24" s="48"/>
      <c r="BG24" s="49"/>
      <c r="BH24" s="48"/>
      <c r="BI24" s="49"/>
      <c r="BJ24" s="48"/>
      <c r="BK24" s="49"/>
      <c r="BL24" s="48"/>
    </row>
    <row r="25" spans="1:64" ht="15">
      <c r="A25" s="64" t="s">
        <v>223</v>
      </c>
      <c r="B25" s="64" t="s">
        <v>352</v>
      </c>
      <c r="C25" s="65" t="s">
        <v>3678</v>
      </c>
      <c r="D25" s="66">
        <v>3</v>
      </c>
      <c r="E25" s="67" t="s">
        <v>132</v>
      </c>
      <c r="F25" s="68">
        <v>32</v>
      </c>
      <c r="G25" s="65"/>
      <c r="H25" s="69"/>
      <c r="I25" s="70"/>
      <c r="J25" s="70"/>
      <c r="K25" s="34" t="s">
        <v>65</v>
      </c>
      <c r="L25" s="77">
        <v>25</v>
      </c>
      <c r="M25" s="77"/>
      <c r="N25" s="72"/>
      <c r="O25" s="79" t="s">
        <v>395</v>
      </c>
      <c r="P25" s="81">
        <v>43528.52378472222</v>
      </c>
      <c r="Q25" s="79" t="s">
        <v>402</v>
      </c>
      <c r="R25" s="79"/>
      <c r="S25" s="79"/>
      <c r="T25" s="79" t="s">
        <v>587</v>
      </c>
      <c r="U25" s="79"/>
      <c r="V25" s="82" t="s">
        <v>657</v>
      </c>
      <c r="W25" s="81">
        <v>43528.52378472222</v>
      </c>
      <c r="X25" s="82" t="s">
        <v>797</v>
      </c>
      <c r="Y25" s="79"/>
      <c r="Z25" s="79"/>
      <c r="AA25" s="85" t="s">
        <v>1095</v>
      </c>
      <c r="AB25" s="79"/>
      <c r="AC25" s="79" t="b">
        <v>0</v>
      </c>
      <c r="AD25" s="79">
        <v>0</v>
      </c>
      <c r="AE25" s="85" t="s">
        <v>1389</v>
      </c>
      <c r="AF25" s="79" t="b">
        <v>1</v>
      </c>
      <c r="AG25" s="79" t="s">
        <v>1401</v>
      </c>
      <c r="AH25" s="79"/>
      <c r="AI25" s="85" t="s">
        <v>1402</v>
      </c>
      <c r="AJ25" s="79" t="b">
        <v>0</v>
      </c>
      <c r="AK25" s="79">
        <v>9</v>
      </c>
      <c r="AL25" s="85" t="s">
        <v>1286</v>
      </c>
      <c r="AM25" s="79" t="s">
        <v>1411</v>
      </c>
      <c r="AN25" s="79" t="b">
        <v>0</v>
      </c>
      <c r="AO25" s="85" t="s">
        <v>1286</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c r="BE25" s="49"/>
      <c r="BF25" s="48"/>
      <c r="BG25" s="49"/>
      <c r="BH25" s="48"/>
      <c r="BI25" s="49"/>
      <c r="BJ25" s="48"/>
      <c r="BK25" s="49"/>
      <c r="BL25" s="48"/>
    </row>
    <row r="26" spans="1:64" ht="15">
      <c r="A26" s="64" t="s">
        <v>223</v>
      </c>
      <c r="B26" s="64" t="s">
        <v>350</v>
      </c>
      <c r="C26" s="65" t="s">
        <v>3678</v>
      </c>
      <c r="D26" s="66">
        <v>3</v>
      </c>
      <c r="E26" s="67" t="s">
        <v>132</v>
      </c>
      <c r="F26" s="68">
        <v>32</v>
      </c>
      <c r="G26" s="65"/>
      <c r="H26" s="69"/>
      <c r="I26" s="70"/>
      <c r="J26" s="70"/>
      <c r="K26" s="34" t="s">
        <v>65</v>
      </c>
      <c r="L26" s="77">
        <v>26</v>
      </c>
      <c r="M26" s="77"/>
      <c r="N26" s="72"/>
      <c r="O26" s="79" t="s">
        <v>395</v>
      </c>
      <c r="P26" s="81">
        <v>43528.52378472222</v>
      </c>
      <c r="Q26" s="79" t="s">
        <v>402</v>
      </c>
      <c r="R26" s="79"/>
      <c r="S26" s="79"/>
      <c r="T26" s="79" t="s">
        <v>587</v>
      </c>
      <c r="U26" s="79"/>
      <c r="V26" s="82" t="s">
        <v>657</v>
      </c>
      <c r="W26" s="81">
        <v>43528.52378472222</v>
      </c>
      <c r="X26" s="82" t="s">
        <v>797</v>
      </c>
      <c r="Y26" s="79"/>
      <c r="Z26" s="79"/>
      <c r="AA26" s="85" t="s">
        <v>1095</v>
      </c>
      <c r="AB26" s="79"/>
      <c r="AC26" s="79" t="b">
        <v>0</v>
      </c>
      <c r="AD26" s="79">
        <v>0</v>
      </c>
      <c r="AE26" s="85" t="s">
        <v>1389</v>
      </c>
      <c r="AF26" s="79" t="b">
        <v>1</v>
      </c>
      <c r="AG26" s="79" t="s">
        <v>1401</v>
      </c>
      <c r="AH26" s="79"/>
      <c r="AI26" s="85" t="s">
        <v>1402</v>
      </c>
      <c r="AJ26" s="79" t="b">
        <v>0</v>
      </c>
      <c r="AK26" s="79">
        <v>9</v>
      </c>
      <c r="AL26" s="85" t="s">
        <v>1286</v>
      </c>
      <c r="AM26" s="79" t="s">
        <v>1411</v>
      </c>
      <c r="AN26" s="79" t="b">
        <v>0</v>
      </c>
      <c r="AO26" s="85" t="s">
        <v>1286</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2</v>
      </c>
      <c r="BD26" s="48">
        <v>0</v>
      </c>
      <c r="BE26" s="49">
        <v>0</v>
      </c>
      <c r="BF26" s="48">
        <v>1</v>
      </c>
      <c r="BG26" s="49">
        <v>5.555555555555555</v>
      </c>
      <c r="BH26" s="48">
        <v>0</v>
      </c>
      <c r="BI26" s="49">
        <v>0</v>
      </c>
      <c r="BJ26" s="48">
        <v>17</v>
      </c>
      <c r="BK26" s="49">
        <v>94.44444444444444</v>
      </c>
      <c r="BL26" s="48">
        <v>18</v>
      </c>
    </row>
    <row r="27" spans="1:64" ht="15">
      <c r="A27" s="64" t="s">
        <v>224</v>
      </c>
      <c r="B27" s="64" t="s">
        <v>306</v>
      </c>
      <c r="C27" s="65" t="s">
        <v>3678</v>
      </c>
      <c r="D27" s="66">
        <v>3</v>
      </c>
      <c r="E27" s="67" t="s">
        <v>132</v>
      </c>
      <c r="F27" s="68">
        <v>32</v>
      </c>
      <c r="G27" s="65"/>
      <c r="H27" s="69"/>
      <c r="I27" s="70"/>
      <c r="J27" s="70"/>
      <c r="K27" s="34" t="s">
        <v>65</v>
      </c>
      <c r="L27" s="77">
        <v>27</v>
      </c>
      <c r="M27" s="77"/>
      <c r="N27" s="72"/>
      <c r="O27" s="79" t="s">
        <v>395</v>
      </c>
      <c r="P27" s="81">
        <v>43528.91576388889</v>
      </c>
      <c r="Q27" s="79" t="s">
        <v>404</v>
      </c>
      <c r="R27" s="79"/>
      <c r="S27" s="79"/>
      <c r="T27" s="79" t="s">
        <v>589</v>
      </c>
      <c r="U27" s="79"/>
      <c r="V27" s="82" t="s">
        <v>658</v>
      </c>
      <c r="W27" s="81">
        <v>43528.91576388889</v>
      </c>
      <c r="X27" s="82" t="s">
        <v>798</v>
      </c>
      <c r="Y27" s="79"/>
      <c r="Z27" s="79"/>
      <c r="AA27" s="85" t="s">
        <v>1096</v>
      </c>
      <c r="AB27" s="79"/>
      <c r="AC27" s="79" t="b">
        <v>0</v>
      </c>
      <c r="AD27" s="79">
        <v>0</v>
      </c>
      <c r="AE27" s="85" t="s">
        <v>1389</v>
      </c>
      <c r="AF27" s="79" t="b">
        <v>0</v>
      </c>
      <c r="AG27" s="79" t="s">
        <v>1401</v>
      </c>
      <c r="AH27" s="79"/>
      <c r="AI27" s="85" t="s">
        <v>1389</v>
      </c>
      <c r="AJ27" s="79" t="b">
        <v>0</v>
      </c>
      <c r="AK27" s="79">
        <v>33</v>
      </c>
      <c r="AL27" s="85" t="s">
        <v>1207</v>
      </c>
      <c r="AM27" s="79" t="s">
        <v>1411</v>
      </c>
      <c r="AN27" s="79" t="b">
        <v>0</v>
      </c>
      <c r="AO27" s="85" t="s">
        <v>1207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2</v>
      </c>
      <c r="BE27" s="49">
        <v>9.090909090909092</v>
      </c>
      <c r="BF27" s="48">
        <v>2</v>
      </c>
      <c r="BG27" s="49">
        <v>9.090909090909092</v>
      </c>
      <c r="BH27" s="48">
        <v>0</v>
      </c>
      <c r="BI27" s="49">
        <v>0</v>
      </c>
      <c r="BJ27" s="48">
        <v>18</v>
      </c>
      <c r="BK27" s="49">
        <v>81.81818181818181</v>
      </c>
      <c r="BL27" s="48">
        <v>22</v>
      </c>
    </row>
    <row r="28" spans="1:64" ht="15">
      <c r="A28" s="64" t="s">
        <v>225</v>
      </c>
      <c r="B28" s="64" t="s">
        <v>306</v>
      </c>
      <c r="C28" s="65" t="s">
        <v>3678</v>
      </c>
      <c r="D28" s="66">
        <v>3</v>
      </c>
      <c r="E28" s="67" t="s">
        <v>132</v>
      </c>
      <c r="F28" s="68">
        <v>32</v>
      </c>
      <c r="G28" s="65"/>
      <c r="H28" s="69"/>
      <c r="I28" s="70"/>
      <c r="J28" s="70"/>
      <c r="K28" s="34" t="s">
        <v>65</v>
      </c>
      <c r="L28" s="77">
        <v>28</v>
      </c>
      <c r="M28" s="77"/>
      <c r="N28" s="72"/>
      <c r="O28" s="79" t="s">
        <v>395</v>
      </c>
      <c r="P28" s="81">
        <v>43528.91751157407</v>
      </c>
      <c r="Q28" s="79" t="s">
        <v>404</v>
      </c>
      <c r="R28" s="79"/>
      <c r="S28" s="79"/>
      <c r="T28" s="79" t="s">
        <v>589</v>
      </c>
      <c r="U28" s="79"/>
      <c r="V28" s="82" t="s">
        <v>659</v>
      </c>
      <c r="W28" s="81">
        <v>43528.91751157407</v>
      </c>
      <c r="X28" s="82" t="s">
        <v>799</v>
      </c>
      <c r="Y28" s="79"/>
      <c r="Z28" s="79"/>
      <c r="AA28" s="85" t="s">
        <v>1097</v>
      </c>
      <c r="AB28" s="79"/>
      <c r="AC28" s="79" t="b">
        <v>0</v>
      </c>
      <c r="AD28" s="79">
        <v>0</v>
      </c>
      <c r="AE28" s="85" t="s">
        <v>1389</v>
      </c>
      <c r="AF28" s="79" t="b">
        <v>0</v>
      </c>
      <c r="AG28" s="79" t="s">
        <v>1401</v>
      </c>
      <c r="AH28" s="79"/>
      <c r="AI28" s="85" t="s">
        <v>1389</v>
      </c>
      <c r="AJ28" s="79" t="b">
        <v>0</v>
      </c>
      <c r="AK28" s="79">
        <v>33</v>
      </c>
      <c r="AL28" s="85" t="s">
        <v>1207</v>
      </c>
      <c r="AM28" s="79" t="s">
        <v>1411</v>
      </c>
      <c r="AN28" s="79" t="b">
        <v>0</v>
      </c>
      <c r="AO28" s="85" t="s">
        <v>1207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2</v>
      </c>
      <c r="BE28" s="49">
        <v>9.090909090909092</v>
      </c>
      <c r="BF28" s="48">
        <v>2</v>
      </c>
      <c r="BG28" s="49">
        <v>9.090909090909092</v>
      </c>
      <c r="BH28" s="48">
        <v>0</v>
      </c>
      <c r="BI28" s="49">
        <v>0</v>
      </c>
      <c r="BJ28" s="48">
        <v>18</v>
      </c>
      <c r="BK28" s="49">
        <v>81.81818181818181</v>
      </c>
      <c r="BL28" s="48">
        <v>22</v>
      </c>
    </row>
    <row r="29" spans="1:64" ht="15">
      <c r="A29" s="64" t="s">
        <v>226</v>
      </c>
      <c r="B29" s="64" t="s">
        <v>306</v>
      </c>
      <c r="C29" s="65" t="s">
        <v>3678</v>
      </c>
      <c r="D29" s="66">
        <v>3</v>
      </c>
      <c r="E29" s="67" t="s">
        <v>132</v>
      </c>
      <c r="F29" s="68">
        <v>32</v>
      </c>
      <c r="G29" s="65"/>
      <c r="H29" s="69"/>
      <c r="I29" s="70"/>
      <c r="J29" s="70"/>
      <c r="K29" s="34" t="s">
        <v>65</v>
      </c>
      <c r="L29" s="77">
        <v>29</v>
      </c>
      <c r="M29" s="77"/>
      <c r="N29" s="72"/>
      <c r="O29" s="79" t="s">
        <v>395</v>
      </c>
      <c r="P29" s="81">
        <v>43528.92346064815</v>
      </c>
      <c r="Q29" s="79" t="s">
        <v>404</v>
      </c>
      <c r="R29" s="79"/>
      <c r="S29" s="79"/>
      <c r="T29" s="79" t="s">
        <v>589</v>
      </c>
      <c r="U29" s="79"/>
      <c r="V29" s="82" t="s">
        <v>660</v>
      </c>
      <c r="W29" s="81">
        <v>43528.92346064815</v>
      </c>
      <c r="X29" s="82" t="s">
        <v>800</v>
      </c>
      <c r="Y29" s="79"/>
      <c r="Z29" s="79"/>
      <c r="AA29" s="85" t="s">
        <v>1098</v>
      </c>
      <c r="AB29" s="79"/>
      <c r="AC29" s="79" t="b">
        <v>0</v>
      </c>
      <c r="AD29" s="79">
        <v>0</v>
      </c>
      <c r="AE29" s="85" t="s">
        <v>1389</v>
      </c>
      <c r="AF29" s="79" t="b">
        <v>0</v>
      </c>
      <c r="AG29" s="79" t="s">
        <v>1401</v>
      </c>
      <c r="AH29" s="79"/>
      <c r="AI29" s="85" t="s">
        <v>1389</v>
      </c>
      <c r="AJ29" s="79" t="b">
        <v>0</v>
      </c>
      <c r="AK29" s="79">
        <v>33</v>
      </c>
      <c r="AL29" s="85" t="s">
        <v>1207</v>
      </c>
      <c r="AM29" s="79" t="s">
        <v>1411</v>
      </c>
      <c r="AN29" s="79" t="b">
        <v>0</v>
      </c>
      <c r="AO29" s="85" t="s">
        <v>1207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2</v>
      </c>
      <c r="BE29" s="49">
        <v>9.090909090909092</v>
      </c>
      <c r="BF29" s="48">
        <v>2</v>
      </c>
      <c r="BG29" s="49">
        <v>9.090909090909092</v>
      </c>
      <c r="BH29" s="48">
        <v>0</v>
      </c>
      <c r="BI29" s="49">
        <v>0</v>
      </c>
      <c r="BJ29" s="48">
        <v>18</v>
      </c>
      <c r="BK29" s="49">
        <v>81.81818181818181</v>
      </c>
      <c r="BL29" s="48">
        <v>22</v>
      </c>
    </row>
    <row r="30" spans="1:64" ht="15">
      <c r="A30" s="64" t="s">
        <v>227</v>
      </c>
      <c r="B30" s="64" t="s">
        <v>306</v>
      </c>
      <c r="C30" s="65" t="s">
        <v>3678</v>
      </c>
      <c r="D30" s="66">
        <v>3</v>
      </c>
      <c r="E30" s="67" t="s">
        <v>132</v>
      </c>
      <c r="F30" s="68">
        <v>32</v>
      </c>
      <c r="G30" s="65"/>
      <c r="H30" s="69"/>
      <c r="I30" s="70"/>
      <c r="J30" s="70"/>
      <c r="K30" s="34" t="s">
        <v>65</v>
      </c>
      <c r="L30" s="77">
        <v>30</v>
      </c>
      <c r="M30" s="77"/>
      <c r="N30" s="72"/>
      <c r="O30" s="79" t="s">
        <v>395</v>
      </c>
      <c r="P30" s="81">
        <v>43528.965844907405</v>
      </c>
      <c r="Q30" s="79" t="s">
        <v>404</v>
      </c>
      <c r="R30" s="79"/>
      <c r="S30" s="79"/>
      <c r="T30" s="79" t="s">
        <v>589</v>
      </c>
      <c r="U30" s="79"/>
      <c r="V30" s="82" t="s">
        <v>661</v>
      </c>
      <c r="W30" s="81">
        <v>43528.965844907405</v>
      </c>
      <c r="X30" s="82" t="s">
        <v>801</v>
      </c>
      <c r="Y30" s="79"/>
      <c r="Z30" s="79"/>
      <c r="AA30" s="85" t="s">
        <v>1099</v>
      </c>
      <c r="AB30" s="79"/>
      <c r="AC30" s="79" t="b">
        <v>0</v>
      </c>
      <c r="AD30" s="79">
        <v>0</v>
      </c>
      <c r="AE30" s="85" t="s">
        <v>1389</v>
      </c>
      <c r="AF30" s="79" t="b">
        <v>0</v>
      </c>
      <c r="AG30" s="79" t="s">
        <v>1401</v>
      </c>
      <c r="AH30" s="79"/>
      <c r="AI30" s="85" t="s">
        <v>1389</v>
      </c>
      <c r="AJ30" s="79" t="b">
        <v>0</v>
      </c>
      <c r="AK30" s="79">
        <v>33</v>
      </c>
      <c r="AL30" s="85" t="s">
        <v>1207</v>
      </c>
      <c r="AM30" s="79" t="s">
        <v>1411</v>
      </c>
      <c r="AN30" s="79" t="b">
        <v>0</v>
      </c>
      <c r="AO30" s="85" t="s">
        <v>1207</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2</v>
      </c>
      <c r="BE30" s="49">
        <v>9.090909090909092</v>
      </c>
      <c r="BF30" s="48">
        <v>2</v>
      </c>
      <c r="BG30" s="49">
        <v>9.090909090909092</v>
      </c>
      <c r="BH30" s="48">
        <v>0</v>
      </c>
      <c r="BI30" s="49">
        <v>0</v>
      </c>
      <c r="BJ30" s="48">
        <v>18</v>
      </c>
      <c r="BK30" s="49">
        <v>81.81818181818181</v>
      </c>
      <c r="BL30" s="48">
        <v>22</v>
      </c>
    </row>
    <row r="31" spans="1:64" ht="15">
      <c r="A31" s="64" t="s">
        <v>228</v>
      </c>
      <c r="B31" s="64" t="s">
        <v>306</v>
      </c>
      <c r="C31" s="65" t="s">
        <v>3678</v>
      </c>
      <c r="D31" s="66">
        <v>3</v>
      </c>
      <c r="E31" s="67" t="s">
        <v>132</v>
      </c>
      <c r="F31" s="68">
        <v>32</v>
      </c>
      <c r="G31" s="65"/>
      <c r="H31" s="69"/>
      <c r="I31" s="70"/>
      <c r="J31" s="70"/>
      <c r="K31" s="34" t="s">
        <v>65</v>
      </c>
      <c r="L31" s="77">
        <v>31</v>
      </c>
      <c r="M31" s="77"/>
      <c r="N31" s="72"/>
      <c r="O31" s="79" t="s">
        <v>395</v>
      </c>
      <c r="P31" s="81">
        <v>43528.997465277775</v>
      </c>
      <c r="Q31" s="79" t="s">
        <v>404</v>
      </c>
      <c r="R31" s="79"/>
      <c r="S31" s="79"/>
      <c r="T31" s="79" t="s">
        <v>589</v>
      </c>
      <c r="U31" s="79"/>
      <c r="V31" s="82" t="s">
        <v>662</v>
      </c>
      <c r="W31" s="81">
        <v>43528.997465277775</v>
      </c>
      <c r="X31" s="82" t="s">
        <v>802</v>
      </c>
      <c r="Y31" s="79"/>
      <c r="Z31" s="79"/>
      <c r="AA31" s="85" t="s">
        <v>1100</v>
      </c>
      <c r="AB31" s="79"/>
      <c r="AC31" s="79" t="b">
        <v>0</v>
      </c>
      <c r="AD31" s="79">
        <v>0</v>
      </c>
      <c r="AE31" s="85" t="s">
        <v>1389</v>
      </c>
      <c r="AF31" s="79" t="b">
        <v>0</v>
      </c>
      <c r="AG31" s="79" t="s">
        <v>1401</v>
      </c>
      <c r="AH31" s="79"/>
      <c r="AI31" s="85" t="s">
        <v>1389</v>
      </c>
      <c r="AJ31" s="79" t="b">
        <v>0</v>
      </c>
      <c r="AK31" s="79">
        <v>33</v>
      </c>
      <c r="AL31" s="85" t="s">
        <v>1207</v>
      </c>
      <c r="AM31" s="79" t="s">
        <v>1411</v>
      </c>
      <c r="AN31" s="79" t="b">
        <v>0</v>
      </c>
      <c r="AO31" s="85" t="s">
        <v>1207</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2</v>
      </c>
      <c r="BE31" s="49">
        <v>9.090909090909092</v>
      </c>
      <c r="BF31" s="48">
        <v>2</v>
      </c>
      <c r="BG31" s="49">
        <v>9.090909090909092</v>
      </c>
      <c r="BH31" s="48">
        <v>0</v>
      </c>
      <c r="BI31" s="49">
        <v>0</v>
      </c>
      <c r="BJ31" s="48">
        <v>18</v>
      </c>
      <c r="BK31" s="49">
        <v>81.81818181818181</v>
      </c>
      <c r="BL31" s="48">
        <v>22</v>
      </c>
    </row>
    <row r="32" spans="1:64" ht="15">
      <c r="A32" s="64" t="s">
        <v>229</v>
      </c>
      <c r="B32" s="64" t="s">
        <v>306</v>
      </c>
      <c r="C32" s="65" t="s">
        <v>3678</v>
      </c>
      <c r="D32" s="66">
        <v>3</v>
      </c>
      <c r="E32" s="67" t="s">
        <v>132</v>
      </c>
      <c r="F32" s="68">
        <v>32</v>
      </c>
      <c r="G32" s="65"/>
      <c r="H32" s="69"/>
      <c r="I32" s="70"/>
      <c r="J32" s="70"/>
      <c r="K32" s="34" t="s">
        <v>65</v>
      </c>
      <c r="L32" s="77">
        <v>32</v>
      </c>
      <c r="M32" s="77"/>
      <c r="N32" s="72"/>
      <c r="O32" s="79" t="s">
        <v>395</v>
      </c>
      <c r="P32" s="81">
        <v>43528.99869212963</v>
      </c>
      <c r="Q32" s="79" t="s">
        <v>404</v>
      </c>
      <c r="R32" s="79"/>
      <c r="S32" s="79"/>
      <c r="T32" s="79" t="s">
        <v>589</v>
      </c>
      <c r="U32" s="79"/>
      <c r="V32" s="82" t="s">
        <v>663</v>
      </c>
      <c r="W32" s="81">
        <v>43528.99869212963</v>
      </c>
      <c r="X32" s="82" t="s">
        <v>803</v>
      </c>
      <c r="Y32" s="79"/>
      <c r="Z32" s="79"/>
      <c r="AA32" s="85" t="s">
        <v>1101</v>
      </c>
      <c r="AB32" s="79"/>
      <c r="AC32" s="79" t="b">
        <v>0</v>
      </c>
      <c r="AD32" s="79">
        <v>0</v>
      </c>
      <c r="AE32" s="85" t="s">
        <v>1389</v>
      </c>
      <c r="AF32" s="79" t="b">
        <v>0</v>
      </c>
      <c r="AG32" s="79" t="s">
        <v>1401</v>
      </c>
      <c r="AH32" s="79"/>
      <c r="AI32" s="85" t="s">
        <v>1389</v>
      </c>
      <c r="AJ32" s="79" t="b">
        <v>0</v>
      </c>
      <c r="AK32" s="79">
        <v>33</v>
      </c>
      <c r="AL32" s="85" t="s">
        <v>1207</v>
      </c>
      <c r="AM32" s="79" t="s">
        <v>1411</v>
      </c>
      <c r="AN32" s="79" t="b">
        <v>0</v>
      </c>
      <c r="AO32" s="85" t="s">
        <v>1207</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2</v>
      </c>
      <c r="BE32" s="49">
        <v>9.090909090909092</v>
      </c>
      <c r="BF32" s="48">
        <v>2</v>
      </c>
      <c r="BG32" s="49">
        <v>9.090909090909092</v>
      </c>
      <c r="BH32" s="48">
        <v>0</v>
      </c>
      <c r="BI32" s="49">
        <v>0</v>
      </c>
      <c r="BJ32" s="48">
        <v>18</v>
      </c>
      <c r="BK32" s="49">
        <v>81.81818181818181</v>
      </c>
      <c r="BL32" s="48">
        <v>22</v>
      </c>
    </row>
    <row r="33" spans="1:64" ht="15">
      <c r="A33" s="64" t="s">
        <v>230</v>
      </c>
      <c r="B33" s="64" t="s">
        <v>306</v>
      </c>
      <c r="C33" s="65" t="s">
        <v>3678</v>
      </c>
      <c r="D33" s="66">
        <v>3</v>
      </c>
      <c r="E33" s="67" t="s">
        <v>132</v>
      </c>
      <c r="F33" s="68">
        <v>32</v>
      </c>
      <c r="G33" s="65"/>
      <c r="H33" s="69"/>
      <c r="I33" s="70"/>
      <c r="J33" s="70"/>
      <c r="K33" s="34" t="s">
        <v>65</v>
      </c>
      <c r="L33" s="77">
        <v>33</v>
      </c>
      <c r="M33" s="77"/>
      <c r="N33" s="72"/>
      <c r="O33" s="79" t="s">
        <v>395</v>
      </c>
      <c r="P33" s="81">
        <v>43529.00891203704</v>
      </c>
      <c r="Q33" s="79" t="s">
        <v>404</v>
      </c>
      <c r="R33" s="79"/>
      <c r="S33" s="79"/>
      <c r="T33" s="79" t="s">
        <v>589</v>
      </c>
      <c r="U33" s="79"/>
      <c r="V33" s="82" t="s">
        <v>664</v>
      </c>
      <c r="W33" s="81">
        <v>43529.00891203704</v>
      </c>
      <c r="X33" s="82" t="s">
        <v>804</v>
      </c>
      <c r="Y33" s="79"/>
      <c r="Z33" s="79"/>
      <c r="AA33" s="85" t="s">
        <v>1102</v>
      </c>
      <c r="AB33" s="79"/>
      <c r="AC33" s="79" t="b">
        <v>0</v>
      </c>
      <c r="AD33" s="79">
        <v>0</v>
      </c>
      <c r="AE33" s="85" t="s">
        <v>1389</v>
      </c>
      <c r="AF33" s="79" t="b">
        <v>0</v>
      </c>
      <c r="AG33" s="79" t="s">
        <v>1401</v>
      </c>
      <c r="AH33" s="79"/>
      <c r="AI33" s="85" t="s">
        <v>1389</v>
      </c>
      <c r="AJ33" s="79" t="b">
        <v>0</v>
      </c>
      <c r="AK33" s="79">
        <v>33</v>
      </c>
      <c r="AL33" s="85" t="s">
        <v>1207</v>
      </c>
      <c r="AM33" s="79" t="s">
        <v>1410</v>
      </c>
      <c r="AN33" s="79" t="b">
        <v>0</v>
      </c>
      <c r="AO33" s="85" t="s">
        <v>1207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2</v>
      </c>
      <c r="BE33" s="49">
        <v>9.090909090909092</v>
      </c>
      <c r="BF33" s="48">
        <v>2</v>
      </c>
      <c r="BG33" s="49">
        <v>9.090909090909092</v>
      </c>
      <c r="BH33" s="48">
        <v>0</v>
      </c>
      <c r="BI33" s="49">
        <v>0</v>
      </c>
      <c r="BJ33" s="48">
        <v>18</v>
      </c>
      <c r="BK33" s="49">
        <v>81.81818181818181</v>
      </c>
      <c r="BL33" s="48">
        <v>22</v>
      </c>
    </row>
    <row r="34" spans="1:64" ht="15">
      <c r="A34" s="64" t="s">
        <v>231</v>
      </c>
      <c r="B34" s="64" t="s">
        <v>306</v>
      </c>
      <c r="C34" s="65" t="s">
        <v>3678</v>
      </c>
      <c r="D34" s="66">
        <v>3</v>
      </c>
      <c r="E34" s="67" t="s">
        <v>132</v>
      </c>
      <c r="F34" s="68">
        <v>32</v>
      </c>
      <c r="G34" s="65"/>
      <c r="H34" s="69"/>
      <c r="I34" s="70"/>
      <c r="J34" s="70"/>
      <c r="K34" s="34" t="s">
        <v>65</v>
      </c>
      <c r="L34" s="77">
        <v>34</v>
      </c>
      <c r="M34" s="77"/>
      <c r="N34" s="72"/>
      <c r="O34" s="79" t="s">
        <v>395</v>
      </c>
      <c r="P34" s="81">
        <v>43529.01453703704</v>
      </c>
      <c r="Q34" s="79" t="s">
        <v>404</v>
      </c>
      <c r="R34" s="79"/>
      <c r="S34" s="79"/>
      <c r="T34" s="79" t="s">
        <v>589</v>
      </c>
      <c r="U34" s="79"/>
      <c r="V34" s="82" t="s">
        <v>665</v>
      </c>
      <c r="W34" s="81">
        <v>43529.01453703704</v>
      </c>
      <c r="X34" s="82" t="s">
        <v>805</v>
      </c>
      <c r="Y34" s="79"/>
      <c r="Z34" s="79"/>
      <c r="AA34" s="85" t="s">
        <v>1103</v>
      </c>
      <c r="AB34" s="79"/>
      <c r="AC34" s="79" t="b">
        <v>0</v>
      </c>
      <c r="AD34" s="79">
        <v>0</v>
      </c>
      <c r="AE34" s="85" t="s">
        <v>1389</v>
      </c>
      <c r="AF34" s="79" t="b">
        <v>0</v>
      </c>
      <c r="AG34" s="79" t="s">
        <v>1401</v>
      </c>
      <c r="AH34" s="79"/>
      <c r="AI34" s="85" t="s">
        <v>1389</v>
      </c>
      <c r="AJ34" s="79" t="b">
        <v>0</v>
      </c>
      <c r="AK34" s="79">
        <v>33</v>
      </c>
      <c r="AL34" s="85" t="s">
        <v>1207</v>
      </c>
      <c r="AM34" s="79" t="s">
        <v>1411</v>
      </c>
      <c r="AN34" s="79" t="b">
        <v>0</v>
      </c>
      <c r="AO34" s="85" t="s">
        <v>1207</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2</v>
      </c>
      <c r="BE34" s="49">
        <v>9.090909090909092</v>
      </c>
      <c r="BF34" s="48">
        <v>2</v>
      </c>
      <c r="BG34" s="49">
        <v>9.090909090909092</v>
      </c>
      <c r="BH34" s="48">
        <v>0</v>
      </c>
      <c r="BI34" s="49">
        <v>0</v>
      </c>
      <c r="BJ34" s="48">
        <v>18</v>
      </c>
      <c r="BK34" s="49">
        <v>81.81818181818181</v>
      </c>
      <c r="BL34" s="48">
        <v>22</v>
      </c>
    </row>
    <row r="35" spans="1:64" ht="15">
      <c r="A35" s="64" t="s">
        <v>232</v>
      </c>
      <c r="B35" s="64" t="s">
        <v>306</v>
      </c>
      <c r="C35" s="65" t="s">
        <v>3678</v>
      </c>
      <c r="D35" s="66">
        <v>3</v>
      </c>
      <c r="E35" s="67" t="s">
        <v>132</v>
      </c>
      <c r="F35" s="68">
        <v>32</v>
      </c>
      <c r="G35" s="65"/>
      <c r="H35" s="69"/>
      <c r="I35" s="70"/>
      <c r="J35" s="70"/>
      <c r="K35" s="34" t="s">
        <v>65</v>
      </c>
      <c r="L35" s="77">
        <v>35</v>
      </c>
      <c r="M35" s="77"/>
      <c r="N35" s="72"/>
      <c r="O35" s="79" t="s">
        <v>395</v>
      </c>
      <c r="P35" s="81">
        <v>43529.020787037036</v>
      </c>
      <c r="Q35" s="79" t="s">
        <v>404</v>
      </c>
      <c r="R35" s="79"/>
      <c r="S35" s="79"/>
      <c r="T35" s="79" t="s">
        <v>589</v>
      </c>
      <c r="U35" s="79"/>
      <c r="V35" s="82" t="s">
        <v>666</v>
      </c>
      <c r="W35" s="81">
        <v>43529.020787037036</v>
      </c>
      <c r="X35" s="82" t="s">
        <v>806</v>
      </c>
      <c r="Y35" s="79"/>
      <c r="Z35" s="79"/>
      <c r="AA35" s="85" t="s">
        <v>1104</v>
      </c>
      <c r="AB35" s="79"/>
      <c r="AC35" s="79" t="b">
        <v>0</v>
      </c>
      <c r="AD35" s="79">
        <v>0</v>
      </c>
      <c r="AE35" s="85" t="s">
        <v>1389</v>
      </c>
      <c r="AF35" s="79" t="b">
        <v>0</v>
      </c>
      <c r="AG35" s="79" t="s">
        <v>1401</v>
      </c>
      <c r="AH35" s="79"/>
      <c r="AI35" s="85" t="s">
        <v>1389</v>
      </c>
      <c r="AJ35" s="79" t="b">
        <v>0</v>
      </c>
      <c r="AK35" s="79">
        <v>33</v>
      </c>
      <c r="AL35" s="85" t="s">
        <v>1207</v>
      </c>
      <c r="AM35" s="79" t="s">
        <v>1411</v>
      </c>
      <c r="AN35" s="79" t="b">
        <v>0</v>
      </c>
      <c r="AO35" s="85" t="s">
        <v>1207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2</v>
      </c>
      <c r="BE35" s="49">
        <v>9.090909090909092</v>
      </c>
      <c r="BF35" s="48">
        <v>2</v>
      </c>
      <c r="BG35" s="49">
        <v>9.090909090909092</v>
      </c>
      <c r="BH35" s="48">
        <v>0</v>
      </c>
      <c r="BI35" s="49">
        <v>0</v>
      </c>
      <c r="BJ35" s="48">
        <v>18</v>
      </c>
      <c r="BK35" s="49">
        <v>81.81818181818181</v>
      </c>
      <c r="BL35" s="48">
        <v>22</v>
      </c>
    </row>
    <row r="36" spans="1:64" ht="15">
      <c r="A36" s="64" t="s">
        <v>233</v>
      </c>
      <c r="B36" s="64" t="s">
        <v>306</v>
      </c>
      <c r="C36" s="65" t="s">
        <v>3678</v>
      </c>
      <c r="D36" s="66">
        <v>3</v>
      </c>
      <c r="E36" s="67" t="s">
        <v>132</v>
      </c>
      <c r="F36" s="68">
        <v>32</v>
      </c>
      <c r="G36" s="65"/>
      <c r="H36" s="69"/>
      <c r="I36" s="70"/>
      <c r="J36" s="70"/>
      <c r="K36" s="34" t="s">
        <v>65</v>
      </c>
      <c r="L36" s="77">
        <v>36</v>
      </c>
      <c r="M36" s="77"/>
      <c r="N36" s="72"/>
      <c r="O36" s="79" t="s">
        <v>395</v>
      </c>
      <c r="P36" s="81">
        <v>43529.02265046296</v>
      </c>
      <c r="Q36" s="79" t="s">
        <v>404</v>
      </c>
      <c r="R36" s="79"/>
      <c r="S36" s="79"/>
      <c r="T36" s="79" t="s">
        <v>589</v>
      </c>
      <c r="U36" s="79"/>
      <c r="V36" s="82" t="s">
        <v>667</v>
      </c>
      <c r="W36" s="81">
        <v>43529.02265046296</v>
      </c>
      <c r="X36" s="82" t="s">
        <v>807</v>
      </c>
      <c r="Y36" s="79"/>
      <c r="Z36" s="79"/>
      <c r="AA36" s="85" t="s">
        <v>1105</v>
      </c>
      <c r="AB36" s="79"/>
      <c r="AC36" s="79" t="b">
        <v>0</v>
      </c>
      <c r="AD36" s="79">
        <v>0</v>
      </c>
      <c r="AE36" s="85" t="s">
        <v>1389</v>
      </c>
      <c r="AF36" s="79" t="b">
        <v>0</v>
      </c>
      <c r="AG36" s="79" t="s">
        <v>1401</v>
      </c>
      <c r="AH36" s="79"/>
      <c r="AI36" s="85" t="s">
        <v>1389</v>
      </c>
      <c r="AJ36" s="79" t="b">
        <v>0</v>
      </c>
      <c r="AK36" s="79">
        <v>33</v>
      </c>
      <c r="AL36" s="85" t="s">
        <v>1207</v>
      </c>
      <c r="AM36" s="79" t="s">
        <v>1411</v>
      </c>
      <c r="AN36" s="79" t="b">
        <v>0</v>
      </c>
      <c r="AO36" s="85" t="s">
        <v>1207</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9.090909090909092</v>
      </c>
      <c r="BF36" s="48">
        <v>2</v>
      </c>
      <c r="BG36" s="49">
        <v>9.090909090909092</v>
      </c>
      <c r="BH36" s="48">
        <v>0</v>
      </c>
      <c r="BI36" s="49">
        <v>0</v>
      </c>
      <c r="BJ36" s="48">
        <v>18</v>
      </c>
      <c r="BK36" s="49">
        <v>81.81818181818181</v>
      </c>
      <c r="BL36" s="48">
        <v>22</v>
      </c>
    </row>
    <row r="37" spans="1:64" ht="15">
      <c r="A37" s="64" t="s">
        <v>234</v>
      </c>
      <c r="B37" s="64" t="s">
        <v>306</v>
      </c>
      <c r="C37" s="65" t="s">
        <v>3678</v>
      </c>
      <c r="D37" s="66">
        <v>3</v>
      </c>
      <c r="E37" s="67" t="s">
        <v>132</v>
      </c>
      <c r="F37" s="68">
        <v>32</v>
      </c>
      <c r="G37" s="65"/>
      <c r="H37" s="69"/>
      <c r="I37" s="70"/>
      <c r="J37" s="70"/>
      <c r="K37" s="34" t="s">
        <v>65</v>
      </c>
      <c r="L37" s="77">
        <v>37</v>
      </c>
      <c r="M37" s="77"/>
      <c r="N37" s="72"/>
      <c r="O37" s="79" t="s">
        <v>395</v>
      </c>
      <c r="P37" s="81">
        <v>43529.03872685185</v>
      </c>
      <c r="Q37" s="79" t="s">
        <v>404</v>
      </c>
      <c r="R37" s="79"/>
      <c r="S37" s="79"/>
      <c r="T37" s="79" t="s">
        <v>589</v>
      </c>
      <c r="U37" s="79"/>
      <c r="V37" s="82" t="s">
        <v>668</v>
      </c>
      <c r="W37" s="81">
        <v>43529.03872685185</v>
      </c>
      <c r="X37" s="82" t="s">
        <v>808</v>
      </c>
      <c r="Y37" s="79"/>
      <c r="Z37" s="79"/>
      <c r="AA37" s="85" t="s">
        <v>1106</v>
      </c>
      <c r="AB37" s="79"/>
      <c r="AC37" s="79" t="b">
        <v>0</v>
      </c>
      <c r="AD37" s="79">
        <v>0</v>
      </c>
      <c r="AE37" s="85" t="s">
        <v>1389</v>
      </c>
      <c r="AF37" s="79" t="b">
        <v>0</v>
      </c>
      <c r="AG37" s="79" t="s">
        <v>1401</v>
      </c>
      <c r="AH37" s="79"/>
      <c r="AI37" s="85" t="s">
        <v>1389</v>
      </c>
      <c r="AJ37" s="79" t="b">
        <v>0</v>
      </c>
      <c r="AK37" s="79">
        <v>33</v>
      </c>
      <c r="AL37" s="85" t="s">
        <v>1207</v>
      </c>
      <c r="AM37" s="79" t="s">
        <v>1410</v>
      </c>
      <c r="AN37" s="79" t="b">
        <v>0</v>
      </c>
      <c r="AO37" s="85" t="s">
        <v>1207</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2</v>
      </c>
      <c r="BE37" s="49">
        <v>9.090909090909092</v>
      </c>
      <c r="BF37" s="48">
        <v>2</v>
      </c>
      <c r="BG37" s="49">
        <v>9.090909090909092</v>
      </c>
      <c r="BH37" s="48">
        <v>0</v>
      </c>
      <c r="BI37" s="49">
        <v>0</v>
      </c>
      <c r="BJ37" s="48">
        <v>18</v>
      </c>
      <c r="BK37" s="49">
        <v>81.81818181818181</v>
      </c>
      <c r="BL37" s="48">
        <v>22</v>
      </c>
    </row>
    <row r="38" spans="1:64" ht="15">
      <c r="A38" s="64" t="s">
        <v>235</v>
      </c>
      <c r="B38" s="64" t="s">
        <v>306</v>
      </c>
      <c r="C38" s="65" t="s">
        <v>3678</v>
      </c>
      <c r="D38" s="66">
        <v>3</v>
      </c>
      <c r="E38" s="67" t="s">
        <v>132</v>
      </c>
      <c r="F38" s="68">
        <v>32</v>
      </c>
      <c r="G38" s="65"/>
      <c r="H38" s="69"/>
      <c r="I38" s="70"/>
      <c r="J38" s="70"/>
      <c r="K38" s="34" t="s">
        <v>65</v>
      </c>
      <c r="L38" s="77">
        <v>38</v>
      </c>
      <c r="M38" s="77"/>
      <c r="N38" s="72"/>
      <c r="O38" s="79" t="s">
        <v>395</v>
      </c>
      <c r="P38" s="81">
        <v>43529.046261574076</v>
      </c>
      <c r="Q38" s="79" t="s">
        <v>404</v>
      </c>
      <c r="R38" s="79"/>
      <c r="S38" s="79"/>
      <c r="T38" s="79" t="s">
        <v>589</v>
      </c>
      <c r="U38" s="79"/>
      <c r="V38" s="82" t="s">
        <v>669</v>
      </c>
      <c r="W38" s="81">
        <v>43529.046261574076</v>
      </c>
      <c r="X38" s="82" t="s">
        <v>809</v>
      </c>
      <c r="Y38" s="79"/>
      <c r="Z38" s="79"/>
      <c r="AA38" s="85" t="s">
        <v>1107</v>
      </c>
      <c r="AB38" s="79"/>
      <c r="AC38" s="79" t="b">
        <v>0</v>
      </c>
      <c r="AD38" s="79">
        <v>0</v>
      </c>
      <c r="AE38" s="85" t="s">
        <v>1389</v>
      </c>
      <c r="AF38" s="79" t="b">
        <v>0</v>
      </c>
      <c r="AG38" s="79" t="s">
        <v>1401</v>
      </c>
      <c r="AH38" s="79"/>
      <c r="AI38" s="85" t="s">
        <v>1389</v>
      </c>
      <c r="AJ38" s="79" t="b">
        <v>0</v>
      </c>
      <c r="AK38" s="79">
        <v>33</v>
      </c>
      <c r="AL38" s="85" t="s">
        <v>1207</v>
      </c>
      <c r="AM38" s="79" t="s">
        <v>1414</v>
      </c>
      <c r="AN38" s="79" t="b">
        <v>0</v>
      </c>
      <c r="AO38" s="85" t="s">
        <v>1207</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2</v>
      </c>
      <c r="BE38" s="49">
        <v>9.090909090909092</v>
      </c>
      <c r="BF38" s="48">
        <v>2</v>
      </c>
      <c r="BG38" s="49">
        <v>9.090909090909092</v>
      </c>
      <c r="BH38" s="48">
        <v>0</v>
      </c>
      <c r="BI38" s="49">
        <v>0</v>
      </c>
      <c r="BJ38" s="48">
        <v>18</v>
      </c>
      <c r="BK38" s="49">
        <v>81.81818181818181</v>
      </c>
      <c r="BL38" s="48">
        <v>22</v>
      </c>
    </row>
    <row r="39" spans="1:64" ht="15">
      <c r="A39" s="64" t="s">
        <v>236</v>
      </c>
      <c r="B39" s="64" t="s">
        <v>306</v>
      </c>
      <c r="C39" s="65" t="s">
        <v>3678</v>
      </c>
      <c r="D39" s="66">
        <v>3</v>
      </c>
      <c r="E39" s="67" t="s">
        <v>132</v>
      </c>
      <c r="F39" s="68">
        <v>32</v>
      </c>
      <c r="G39" s="65"/>
      <c r="H39" s="69"/>
      <c r="I39" s="70"/>
      <c r="J39" s="70"/>
      <c r="K39" s="34" t="s">
        <v>65</v>
      </c>
      <c r="L39" s="77">
        <v>39</v>
      </c>
      <c r="M39" s="77"/>
      <c r="N39" s="72"/>
      <c r="O39" s="79" t="s">
        <v>395</v>
      </c>
      <c r="P39" s="81">
        <v>43529.04630787037</v>
      </c>
      <c r="Q39" s="79" t="s">
        <v>404</v>
      </c>
      <c r="R39" s="79"/>
      <c r="S39" s="79"/>
      <c r="T39" s="79" t="s">
        <v>589</v>
      </c>
      <c r="U39" s="79"/>
      <c r="V39" s="82" t="s">
        <v>670</v>
      </c>
      <c r="W39" s="81">
        <v>43529.04630787037</v>
      </c>
      <c r="X39" s="82" t="s">
        <v>810</v>
      </c>
      <c r="Y39" s="79"/>
      <c r="Z39" s="79"/>
      <c r="AA39" s="85" t="s">
        <v>1108</v>
      </c>
      <c r="AB39" s="79"/>
      <c r="AC39" s="79" t="b">
        <v>0</v>
      </c>
      <c r="AD39" s="79">
        <v>0</v>
      </c>
      <c r="AE39" s="85" t="s">
        <v>1389</v>
      </c>
      <c r="AF39" s="79" t="b">
        <v>0</v>
      </c>
      <c r="AG39" s="79" t="s">
        <v>1401</v>
      </c>
      <c r="AH39" s="79"/>
      <c r="AI39" s="85" t="s">
        <v>1389</v>
      </c>
      <c r="AJ39" s="79" t="b">
        <v>0</v>
      </c>
      <c r="AK39" s="79">
        <v>33</v>
      </c>
      <c r="AL39" s="85" t="s">
        <v>1207</v>
      </c>
      <c r="AM39" s="79" t="s">
        <v>1413</v>
      </c>
      <c r="AN39" s="79" t="b">
        <v>0</v>
      </c>
      <c r="AO39" s="85" t="s">
        <v>1207</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2</v>
      </c>
      <c r="BE39" s="49">
        <v>9.090909090909092</v>
      </c>
      <c r="BF39" s="48">
        <v>2</v>
      </c>
      <c r="BG39" s="49">
        <v>9.090909090909092</v>
      </c>
      <c r="BH39" s="48">
        <v>0</v>
      </c>
      <c r="BI39" s="49">
        <v>0</v>
      </c>
      <c r="BJ39" s="48">
        <v>18</v>
      </c>
      <c r="BK39" s="49">
        <v>81.81818181818181</v>
      </c>
      <c r="BL39" s="48">
        <v>22</v>
      </c>
    </row>
    <row r="40" spans="1:64" ht="15">
      <c r="A40" s="64" t="s">
        <v>237</v>
      </c>
      <c r="B40" s="64" t="s">
        <v>306</v>
      </c>
      <c r="C40" s="65" t="s">
        <v>3678</v>
      </c>
      <c r="D40" s="66">
        <v>3</v>
      </c>
      <c r="E40" s="67" t="s">
        <v>132</v>
      </c>
      <c r="F40" s="68">
        <v>32</v>
      </c>
      <c r="G40" s="65"/>
      <c r="H40" s="69"/>
      <c r="I40" s="70"/>
      <c r="J40" s="70"/>
      <c r="K40" s="34" t="s">
        <v>65</v>
      </c>
      <c r="L40" s="77">
        <v>40</v>
      </c>
      <c r="M40" s="77"/>
      <c r="N40" s="72"/>
      <c r="O40" s="79" t="s">
        <v>395</v>
      </c>
      <c r="P40" s="81">
        <v>43529.10606481481</v>
      </c>
      <c r="Q40" s="79" t="s">
        <v>404</v>
      </c>
      <c r="R40" s="79"/>
      <c r="S40" s="79"/>
      <c r="T40" s="79" t="s">
        <v>589</v>
      </c>
      <c r="U40" s="79"/>
      <c r="V40" s="82" t="s">
        <v>671</v>
      </c>
      <c r="W40" s="81">
        <v>43529.10606481481</v>
      </c>
      <c r="X40" s="82" t="s">
        <v>811</v>
      </c>
      <c r="Y40" s="79"/>
      <c r="Z40" s="79"/>
      <c r="AA40" s="85" t="s">
        <v>1109</v>
      </c>
      <c r="AB40" s="79"/>
      <c r="AC40" s="79" t="b">
        <v>0</v>
      </c>
      <c r="AD40" s="79">
        <v>0</v>
      </c>
      <c r="AE40" s="85" t="s">
        <v>1389</v>
      </c>
      <c r="AF40" s="79" t="b">
        <v>0</v>
      </c>
      <c r="AG40" s="79" t="s">
        <v>1401</v>
      </c>
      <c r="AH40" s="79"/>
      <c r="AI40" s="85" t="s">
        <v>1389</v>
      </c>
      <c r="AJ40" s="79" t="b">
        <v>0</v>
      </c>
      <c r="AK40" s="79">
        <v>33</v>
      </c>
      <c r="AL40" s="85" t="s">
        <v>1207</v>
      </c>
      <c r="AM40" s="79" t="s">
        <v>1411</v>
      </c>
      <c r="AN40" s="79" t="b">
        <v>0</v>
      </c>
      <c r="AO40" s="85" t="s">
        <v>1207</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2</v>
      </c>
      <c r="BE40" s="49">
        <v>9.090909090909092</v>
      </c>
      <c r="BF40" s="48">
        <v>2</v>
      </c>
      <c r="BG40" s="49">
        <v>9.090909090909092</v>
      </c>
      <c r="BH40" s="48">
        <v>0</v>
      </c>
      <c r="BI40" s="49">
        <v>0</v>
      </c>
      <c r="BJ40" s="48">
        <v>18</v>
      </c>
      <c r="BK40" s="49">
        <v>81.81818181818181</v>
      </c>
      <c r="BL40" s="48">
        <v>22</v>
      </c>
    </row>
    <row r="41" spans="1:64" ht="15">
      <c r="A41" s="64" t="s">
        <v>238</v>
      </c>
      <c r="B41" s="64" t="s">
        <v>306</v>
      </c>
      <c r="C41" s="65" t="s">
        <v>3678</v>
      </c>
      <c r="D41" s="66">
        <v>3</v>
      </c>
      <c r="E41" s="67" t="s">
        <v>132</v>
      </c>
      <c r="F41" s="68">
        <v>32</v>
      </c>
      <c r="G41" s="65"/>
      <c r="H41" s="69"/>
      <c r="I41" s="70"/>
      <c r="J41" s="70"/>
      <c r="K41" s="34" t="s">
        <v>65</v>
      </c>
      <c r="L41" s="77">
        <v>41</v>
      </c>
      <c r="M41" s="77"/>
      <c r="N41" s="72"/>
      <c r="O41" s="79" t="s">
        <v>395</v>
      </c>
      <c r="P41" s="81">
        <v>43529.133888888886</v>
      </c>
      <c r="Q41" s="79" t="s">
        <v>404</v>
      </c>
      <c r="R41" s="79"/>
      <c r="S41" s="79"/>
      <c r="T41" s="79" t="s">
        <v>589</v>
      </c>
      <c r="U41" s="79"/>
      <c r="V41" s="82" t="s">
        <v>672</v>
      </c>
      <c r="W41" s="81">
        <v>43529.133888888886</v>
      </c>
      <c r="X41" s="82" t="s">
        <v>812</v>
      </c>
      <c r="Y41" s="79"/>
      <c r="Z41" s="79"/>
      <c r="AA41" s="85" t="s">
        <v>1110</v>
      </c>
      <c r="AB41" s="79"/>
      <c r="AC41" s="79" t="b">
        <v>0</v>
      </c>
      <c r="AD41" s="79">
        <v>0</v>
      </c>
      <c r="AE41" s="85" t="s">
        <v>1389</v>
      </c>
      <c r="AF41" s="79" t="b">
        <v>0</v>
      </c>
      <c r="AG41" s="79" t="s">
        <v>1401</v>
      </c>
      <c r="AH41" s="79"/>
      <c r="AI41" s="85" t="s">
        <v>1389</v>
      </c>
      <c r="AJ41" s="79" t="b">
        <v>0</v>
      </c>
      <c r="AK41" s="79">
        <v>33</v>
      </c>
      <c r="AL41" s="85" t="s">
        <v>1207</v>
      </c>
      <c r="AM41" s="79" t="s">
        <v>1411</v>
      </c>
      <c r="AN41" s="79" t="b">
        <v>0</v>
      </c>
      <c r="AO41" s="85" t="s">
        <v>1207</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2</v>
      </c>
      <c r="BE41" s="49">
        <v>9.090909090909092</v>
      </c>
      <c r="BF41" s="48">
        <v>2</v>
      </c>
      <c r="BG41" s="49">
        <v>9.090909090909092</v>
      </c>
      <c r="BH41" s="48">
        <v>0</v>
      </c>
      <c r="BI41" s="49">
        <v>0</v>
      </c>
      <c r="BJ41" s="48">
        <v>18</v>
      </c>
      <c r="BK41" s="49">
        <v>81.81818181818181</v>
      </c>
      <c r="BL41" s="48">
        <v>22</v>
      </c>
    </row>
    <row r="42" spans="1:64" ht="15">
      <c r="A42" s="64" t="s">
        <v>239</v>
      </c>
      <c r="B42" s="64" t="s">
        <v>306</v>
      </c>
      <c r="C42" s="65" t="s">
        <v>3678</v>
      </c>
      <c r="D42" s="66">
        <v>3</v>
      </c>
      <c r="E42" s="67" t="s">
        <v>132</v>
      </c>
      <c r="F42" s="68">
        <v>32</v>
      </c>
      <c r="G42" s="65"/>
      <c r="H42" s="69"/>
      <c r="I42" s="70"/>
      <c r="J42" s="70"/>
      <c r="K42" s="34" t="s">
        <v>65</v>
      </c>
      <c r="L42" s="77">
        <v>42</v>
      </c>
      <c r="M42" s="77"/>
      <c r="N42" s="72"/>
      <c r="O42" s="79" t="s">
        <v>395</v>
      </c>
      <c r="P42" s="81">
        <v>43529.16540509259</v>
      </c>
      <c r="Q42" s="79" t="s">
        <v>404</v>
      </c>
      <c r="R42" s="79"/>
      <c r="S42" s="79"/>
      <c r="T42" s="79" t="s">
        <v>589</v>
      </c>
      <c r="U42" s="79"/>
      <c r="V42" s="82" t="s">
        <v>673</v>
      </c>
      <c r="W42" s="81">
        <v>43529.16540509259</v>
      </c>
      <c r="X42" s="82" t="s">
        <v>813</v>
      </c>
      <c r="Y42" s="79"/>
      <c r="Z42" s="79"/>
      <c r="AA42" s="85" t="s">
        <v>1111</v>
      </c>
      <c r="AB42" s="79"/>
      <c r="AC42" s="79" t="b">
        <v>0</v>
      </c>
      <c r="AD42" s="79">
        <v>0</v>
      </c>
      <c r="AE42" s="85" t="s">
        <v>1389</v>
      </c>
      <c r="AF42" s="79" t="b">
        <v>0</v>
      </c>
      <c r="AG42" s="79" t="s">
        <v>1401</v>
      </c>
      <c r="AH42" s="79"/>
      <c r="AI42" s="85" t="s">
        <v>1389</v>
      </c>
      <c r="AJ42" s="79" t="b">
        <v>0</v>
      </c>
      <c r="AK42" s="79">
        <v>33</v>
      </c>
      <c r="AL42" s="85" t="s">
        <v>1207</v>
      </c>
      <c r="AM42" s="79" t="s">
        <v>1412</v>
      </c>
      <c r="AN42" s="79" t="b">
        <v>0</v>
      </c>
      <c r="AO42" s="85" t="s">
        <v>1207</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2</v>
      </c>
      <c r="BE42" s="49">
        <v>9.090909090909092</v>
      </c>
      <c r="BF42" s="48">
        <v>2</v>
      </c>
      <c r="BG42" s="49">
        <v>9.090909090909092</v>
      </c>
      <c r="BH42" s="48">
        <v>0</v>
      </c>
      <c r="BI42" s="49">
        <v>0</v>
      </c>
      <c r="BJ42" s="48">
        <v>18</v>
      </c>
      <c r="BK42" s="49">
        <v>81.81818181818181</v>
      </c>
      <c r="BL42" s="48">
        <v>22</v>
      </c>
    </row>
    <row r="43" spans="1:64" ht="15">
      <c r="A43" s="64" t="s">
        <v>240</v>
      </c>
      <c r="B43" s="64" t="s">
        <v>336</v>
      </c>
      <c r="C43" s="65" t="s">
        <v>3678</v>
      </c>
      <c r="D43" s="66">
        <v>3</v>
      </c>
      <c r="E43" s="67" t="s">
        <v>132</v>
      </c>
      <c r="F43" s="68">
        <v>32</v>
      </c>
      <c r="G43" s="65"/>
      <c r="H43" s="69"/>
      <c r="I43" s="70"/>
      <c r="J43" s="70"/>
      <c r="K43" s="34" t="s">
        <v>65</v>
      </c>
      <c r="L43" s="77">
        <v>43</v>
      </c>
      <c r="M43" s="77"/>
      <c r="N43" s="72"/>
      <c r="O43" s="79" t="s">
        <v>395</v>
      </c>
      <c r="P43" s="81">
        <v>43529.20569444444</v>
      </c>
      <c r="Q43" s="79" t="s">
        <v>405</v>
      </c>
      <c r="R43" s="79"/>
      <c r="S43" s="79"/>
      <c r="T43" s="79" t="s">
        <v>590</v>
      </c>
      <c r="U43" s="79"/>
      <c r="V43" s="82" t="s">
        <v>674</v>
      </c>
      <c r="W43" s="81">
        <v>43529.20569444444</v>
      </c>
      <c r="X43" s="82" t="s">
        <v>814</v>
      </c>
      <c r="Y43" s="79"/>
      <c r="Z43" s="79"/>
      <c r="AA43" s="85" t="s">
        <v>1112</v>
      </c>
      <c r="AB43" s="79"/>
      <c r="AC43" s="79" t="b">
        <v>0</v>
      </c>
      <c r="AD43" s="79">
        <v>0</v>
      </c>
      <c r="AE43" s="85" t="s">
        <v>1389</v>
      </c>
      <c r="AF43" s="79" t="b">
        <v>1</v>
      </c>
      <c r="AG43" s="79" t="s">
        <v>1401</v>
      </c>
      <c r="AH43" s="79"/>
      <c r="AI43" s="85" t="s">
        <v>1403</v>
      </c>
      <c r="AJ43" s="79" t="b">
        <v>0</v>
      </c>
      <c r="AK43" s="79">
        <v>3</v>
      </c>
      <c r="AL43" s="85" t="s">
        <v>1284</v>
      </c>
      <c r="AM43" s="79" t="s">
        <v>1411</v>
      </c>
      <c r="AN43" s="79" t="b">
        <v>0</v>
      </c>
      <c r="AO43" s="85" t="s">
        <v>1284</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240</v>
      </c>
      <c r="B44" s="64" t="s">
        <v>351</v>
      </c>
      <c r="C44" s="65" t="s">
        <v>3678</v>
      </c>
      <c r="D44" s="66">
        <v>3</v>
      </c>
      <c r="E44" s="67" t="s">
        <v>132</v>
      </c>
      <c r="F44" s="68">
        <v>32</v>
      </c>
      <c r="G44" s="65"/>
      <c r="H44" s="69"/>
      <c r="I44" s="70"/>
      <c r="J44" s="70"/>
      <c r="K44" s="34" t="s">
        <v>65</v>
      </c>
      <c r="L44" s="77">
        <v>44</v>
      </c>
      <c r="M44" s="77"/>
      <c r="N44" s="72"/>
      <c r="O44" s="79" t="s">
        <v>395</v>
      </c>
      <c r="P44" s="81">
        <v>43529.20569444444</v>
      </c>
      <c r="Q44" s="79" t="s">
        <v>405</v>
      </c>
      <c r="R44" s="79"/>
      <c r="S44" s="79"/>
      <c r="T44" s="79" t="s">
        <v>590</v>
      </c>
      <c r="U44" s="79"/>
      <c r="V44" s="82" t="s">
        <v>674</v>
      </c>
      <c r="W44" s="81">
        <v>43529.20569444444</v>
      </c>
      <c r="X44" s="82" t="s">
        <v>814</v>
      </c>
      <c r="Y44" s="79"/>
      <c r="Z44" s="79"/>
      <c r="AA44" s="85" t="s">
        <v>1112</v>
      </c>
      <c r="AB44" s="79"/>
      <c r="AC44" s="79" t="b">
        <v>0</v>
      </c>
      <c r="AD44" s="79">
        <v>0</v>
      </c>
      <c r="AE44" s="85" t="s">
        <v>1389</v>
      </c>
      <c r="AF44" s="79" t="b">
        <v>1</v>
      </c>
      <c r="AG44" s="79" t="s">
        <v>1401</v>
      </c>
      <c r="AH44" s="79"/>
      <c r="AI44" s="85" t="s">
        <v>1403</v>
      </c>
      <c r="AJ44" s="79" t="b">
        <v>0</v>
      </c>
      <c r="AK44" s="79">
        <v>3</v>
      </c>
      <c r="AL44" s="85" t="s">
        <v>1284</v>
      </c>
      <c r="AM44" s="79" t="s">
        <v>1411</v>
      </c>
      <c r="AN44" s="79" t="b">
        <v>0</v>
      </c>
      <c r="AO44" s="85" t="s">
        <v>1284</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2</v>
      </c>
      <c r="BE44" s="49">
        <v>10</v>
      </c>
      <c r="BF44" s="48">
        <v>0</v>
      </c>
      <c r="BG44" s="49">
        <v>0</v>
      </c>
      <c r="BH44" s="48">
        <v>0</v>
      </c>
      <c r="BI44" s="49">
        <v>0</v>
      </c>
      <c r="BJ44" s="48">
        <v>18</v>
      </c>
      <c r="BK44" s="49">
        <v>90</v>
      </c>
      <c r="BL44" s="48">
        <v>20</v>
      </c>
    </row>
    <row r="45" spans="1:64" ht="15">
      <c r="A45" s="64" t="s">
        <v>240</v>
      </c>
      <c r="B45" s="64" t="s">
        <v>350</v>
      </c>
      <c r="C45" s="65" t="s">
        <v>3678</v>
      </c>
      <c r="D45" s="66">
        <v>3</v>
      </c>
      <c r="E45" s="67" t="s">
        <v>132</v>
      </c>
      <c r="F45" s="68">
        <v>32</v>
      </c>
      <c r="G45" s="65"/>
      <c r="H45" s="69"/>
      <c r="I45" s="70"/>
      <c r="J45" s="70"/>
      <c r="K45" s="34" t="s">
        <v>65</v>
      </c>
      <c r="L45" s="77">
        <v>45</v>
      </c>
      <c r="M45" s="77"/>
      <c r="N45" s="72"/>
      <c r="O45" s="79" t="s">
        <v>395</v>
      </c>
      <c r="P45" s="81">
        <v>43529.20569444444</v>
      </c>
      <c r="Q45" s="79" t="s">
        <v>405</v>
      </c>
      <c r="R45" s="79"/>
      <c r="S45" s="79"/>
      <c r="T45" s="79" t="s">
        <v>590</v>
      </c>
      <c r="U45" s="79"/>
      <c r="V45" s="82" t="s">
        <v>674</v>
      </c>
      <c r="W45" s="81">
        <v>43529.20569444444</v>
      </c>
      <c r="X45" s="82" t="s">
        <v>814</v>
      </c>
      <c r="Y45" s="79"/>
      <c r="Z45" s="79"/>
      <c r="AA45" s="85" t="s">
        <v>1112</v>
      </c>
      <c r="AB45" s="79"/>
      <c r="AC45" s="79" t="b">
        <v>0</v>
      </c>
      <c r="AD45" s="79">
        <v>0</v>
      </c>
      <c r="AE45" s="85" t="s">
        <v>1389</v>
      </c>
      <c r="AF45" s="79" t="b">
        <v>1</v>
      </c>
      <c r="AG45" s="79" t="s">
        <v>1401</v>
      </c>
      <c r="AH45" s="79"/>
      <c r="AI45" s="85" t="s">
        <v>1403</v>
      </c>
      <c r="AJ45" s="79" t="b">
        <v>0</v>
      </c>
      <c r="AK45" s="79">
        <v>3</v>
      </c>
      <c r="AL45" s="85" t="s">
        <v>1284</v>
      </c>
      <c r="AM45" s="79" t="s">
        <v>1411</v>
      </c>
      <c r="AN45" s="79" t="b">
        <v>0</v>
      </c>
      <c r="AO45" s="85" t="s">
        <v>1284</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2</v>
      </c>
      <c r="BD45" s="48"/>
      <c r="BE45" s="49"/>
      <c r="BF45" s="48"/>
      <c r="BG45" s="49"/>
      <c r="BH45" s="48"/>
      <c r="BI45" s="49"/>
      <c r="BJ45" s="48"/>
      <c r="BK45" s="49"/>
      <c r="BL45" s="48"/>
    </row>
    <row r="46" spans="1:64" ht="15">
      <c r="A46" s="64" t="s">
        <v>241</v>
      </c>
      <c r="B46" s="64" t="s">
        <v>306</v>
      </c>
      <c r="C46" s="65" t="s">
        <v>3678</v>
      </c>
      <c r="D46" s="66">
        <v>3</v>
      </c>
      <c r="E46" s="67" t="s">
        <v>132</v>
      </c>
      <c r="F46" s="68">
        <v>32</v>
      </c>
      <c r="G46" s="65"/>
      <c r="H46" s="69"/>
      <c r="I46" s="70"/>
      <c r="J46" s="70"/>
      <c r="K46" s="34" t="s">
        <v>65</v>
      </c>
      <c r="L46" s="77">
        <v>46</v>
      </c>
      <c r="M46" s="77"/>
      <c r="N46" s="72"/>
      <c r="O46" s="79" t="s">
        <v>395</v>
      </c>
      <c r="P46" s="81">
        <v>43529.39508101852</v>
      </c>
      <c r="Q46" s="79" t="s">
        <v>404</v>
      </c>
      <c r="R46" s="79"/>
      <c r="S46" s="79"/>
      <c r="T46" s="79" t="s">
        <v>589</v>
      </c>
      <c r="U46" s="79"/>
      <c r="V46" s="82" t="s">
        <v>675</v>
      </c>
      <c r="W46" s="81">
        <v>43529.39508101852</v>
      </c>
      <c r="X46" s="82" t="s">
        <v>815</v>
      </c>
      <c r="Y46" s="79"/>
      <c r="Z46" s="79"/>
      <c r="AA46" s="85" t="s">
        <v>1113</v>
      </c>
      <c r="AB46" s="79"/>
      <c r="AC46" s="79" t="b">
        <v>0</v>
      </c>
      <c r="AD46" s="79">
        <v>0</v>
      </c>
      <c r="AE46" s="85" t="s">
        <v>1389</v>
      </c>
      <c r="AF46" s="79" t="b">
        <v>0</v>
      </c>
      <c r="AG46" s="79" t="s">
        <v>1401</v>
      </c>
      <c r="AH46" s="79"/>
      <c r="AI46" s="85" t="s">
        <v>1389</v>
      </c>
      <c r="AJ46" s="79" t="b">
        <v>0</v>
      </c>
      <c r="AK46" s="79">
        <v>33</v>
      </c>
      <c r="AL46" s="85" t="s">
        <v>1207</v>
      </c>
      <c r="AM46" s="79" t="s">
        <v>1411</v>
      </c>
      <c r="AN46" s="79" t="b">
        <v>0</v>
      </c>
      <c r="AO46" s="85" t="s">
        <v>1207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2</v>
      </c>
      <c r="BE46" s="49">
        <v>9.090909090909092</v>
      </c>
      <c r="BF46" s="48">
        <v>2</v>
      </c>
      <c r="BG46" s="49">
        <v>9.090909090909092</v>
      </c>
      <c r="BH46" s="48">
        <v>0</v>
      </c>
      <c r="BI46" s="49">
        <v>0</v>
      </c>
      <c r="BJ46" s="48">
        <v>18</v>
      </c>
      <c r="BK46" s="49">
        <v>81.81818181818181</v>
      </c>
      <c r="BL46" s="48">
        <v>22</v>
      </c>
    </row>
    <row r="47" spans="1:64" ht="15">
      <c r="A47" s="64" t="s">
        <v>242</v>
      </c>
      <c r="B47" s="64" t="s">
        <v>306</v>
      </c>
      <c r="C47" s="65" t="s">
        <v>3678</v>
      </c>
      <c r="D47" s="66">
        <v>3</v>
      </c>
      <c r="E47" s="67" t="s">
        <v>132</v>
      </c>
      <c r="F47" s="68">
        <v>32</v>
      </c>
      <c r="G47" s="65"/>
      <c r="H47" s="69"/>
      <c r="I47" s="70"/>
      <c r="J47" s="70"/>
      <c r="K47" s="34" t="s">
        <v>65</v>
      </c>
      <c r="L47" s="77">
        <v>47</v>
      </c>
      <c r="M47" s="77"/>
      <c r="N47" s="72"/>
      <c r="O47" s="79" t="s">
        <v>395</v>
      </c>
      <c r="P47" s="81">
        <v>43529.49128472222</v>
      </c>
      <c r="Q47" s="79" t="s">
        <v>404</v>
      </c>
      <c r="R47" s="79"/>
      <c r="S47" s="79"/>
      <c r="T47" s="79" t="s">
        <v>589</v>
      </c>
      <c r="U47" s="79"/>
      <c r="V47" s="82" t="s">
        <v>676</v>
      </c>
      <c r="W47" s="81">
        <v>43529.49128472222</v>
      </c>
      <c r="X47" s="82" t="s">
        <v>816</v>
      </c>
      <c r="Y47" s="79"/>
      <c r="Z47" s="79"/>
      <c r="AA47" s="85" t="s">
        <v>1114</v>
      </c>
      <c r="AB47" s="79"/>
      <c r="AC47" s="79" t="b">
        <v>0</v>
      </c>
      <c r="AD47" s="79">
        <v>0</v>
      </c>
      <c r="AE47" s="85" t="s">
        <v>1389</v>
      </c>
      <c r="AF47" s="79" t="b">
        <v>0</v>
      </c>
      <c r="AG47" s="79" t="s">
        <v>1401</v>
      </c>
      <c r="AH47" s="79"/>
      <c r="AI47" s="85" t="s">
        <v>1389</v>
      </c>
      <c r="AJ47" s="79" t="b">
        <v>0</v>
      </c>
      <c r="AK47" s="79">
        <v>33</v>
      </c>
      <c r="AL47" s="85" t="s">
        <v>1207</v>
      </c>
      <c r="AM47" s="79" t="s">
        <v>1411</v>
      </c>
      <c r="AN47" s="79" t="b">
        <v>0</v>
      </c>
      <c r="AO47" s="85" t="s">
        <v>1207</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2</v>
      </c>
      <c r="BE47" s="49">
        <v>9.090909090909092</v>
      </c>
      <c r="BF47" s="48">
        <v>2</v>
      </c>
      <c r="BG47" s="49">
        <v>9.090909090909092</v>
      </c>
      <c r="BH47" s="48">
        <v>0</v>
      </c>
      <c r="BI47" s="49">
        <v>0</v>
      </c>
      <c r="BJ47" s="48">
        <v>18</v>
      </c>
      <c r="BK47" s="49">
        <v>81.81818181818181</v>
      </c>
      <c r="BL47" s="48">
        <v>22</v>
      </c>
    </row>
    <row r="48" spans="1:64" ht="15">
      <c r="A48" s="64" t="s">
        <v>243</v>
      </c>
      <c r="B48" s="64" t="s">
        <v>306</v>
      </c>
      <c r="C48" s="65" t="s">
        <v>3678</v>
      </c>
      <c r="D48" s="66">
        <v>3</v>
      </c>
      <c r="E48" s="67" t="s">
        <v>132</v>
      </c>
      <c r="F48" s="68">
        <v>32</v>
      </c>
      <c r="G48" s="65"/>
      <c r="H48" s="69"/>
      <c r="I48" s="70"/>
      <c r="J48" s="70"/>
      <c r="K48" s="34" t="s">
        <v>65</v>
      </c>
      <c r="L48" s="77">
        <v>48</v>
      </c>
      <c r="M48" s="77"/>
      <c r="N48" s="72"/>
      <c r="O48" s="79" t="s">
        <v>395</v>
      </c>
      <c r="P48" s="81">
        <v>43529.55667824074</v>
      </c>
      <c r="Q48" s="79" t="s">
        <v>404</v>
      </c>
      <c r="R48" s="79"/>
      <c r="S48" s="79"/>
      <c r="T48" s="79" t="s">
        <v>589</v>
      </c>
      <c r="U48" s="79"/>
      <c r="V48" s="82" t="s">
        <v>677</v>
      </c>
      <c r="W48" s="81">
        <v>43529.55667824074</v>
      </c>
      <c r="X48" s="82" t="s">
        <v>817</v>
      </c>
      <c r="Y48" s="79"/>
      <c r="Z48" s="79"/>
      <c r="AA48" s="85" t="s">
        <v>1115</v>
      </c>
      <c r="AB48" s="79"/>
      <c r="AC48" s="79" t="b">
        <v>0</v>
      </c>
      <c r="AD48" s="79">
        <v>0</v>
      </c>
      <c r="AE48" s="85" t="s">
        <v>1389</v>
      </c>
      <c r="AF48" s="79" t="b">
        <v>0</v>
      </c>
      <c r="AG48" s="79" t="s">
        <v>1401</v>
      </c>
      <c r="AH48" s="79"/>
      <c r="AI48" s="85" t="s">
        <v>1389</v>
      </c>
      <c r="AJ48" s="79" t="b">
        <v>0</v>
      </c>
      <c r="AK48" s="79">
        <v>33</v>
      </c>
      <c r="AL48" s="85" t="s">
        <v>1207</v>
      </c>
      <c r="AM48" s="79" t="s">
        <v>1411</v>
      </c>
      <c r="AN48" s="79" t="b">
        <v>0</v>
      </c>
      <c r="AO48" s="85" t="s">
        <v>1207</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2</v>
      </c>
      <c r="BE48" s="49">
        <v>9.090909090909092</v>
      </c>
      <c r="BF48" s="48">
        <v>2</v>
      </c>
      <c r="BG48" s="49">
        <v>9.090909090909092</v>
      </c>
      <c r="BH48" s="48">
        <v>0</v>
      </c>
      <c r="BI48" s="49">
        <v>0</v>
      </c>
      <c r="BJ48" s="48">
        <v>18</v>
      </c>
      <c r="BK48" s="49">
        <v>81.81818181818181</v>
      </c>
      <c r="BL48" s="48">
        <v>22</v>
      </c>
    </row>
    <row r="49" spans="1:64" ht="15">
      <c r="A49" s="64" t="s">
        <v>244</v>
      </c>
      <c r="B49" s="64" t="s">
        <v>306</v>
      </c>
      <c r="C49" s="65" t="s">
        <v>3678</v>
      </c>
      <c r="D49" s="66">
        <v>3</v>
      </c>
      <c r="E49" s="67" t="s">
        <v>132</v>
      </c>
      <c r="F49" s="68">
        <v>32</v>
      </c>
      <c r="G49" s="65"/>
      <c r="H49" s="69"/>
      <c r="I49" s="70"/>
      <c r="J49" s="70"/>
      <c r="K49" s="34" t="s">
        <v>65</v>
      </c>
      <c r="L49" s="77">
        <v>49</v>
      </c>
      <c r="M49" s="77"/>
      <c r="N49" s="72"/>
      <c r="O49" s="79" t="s">
        <v>395</v>
      </c>
      <c r="P49" s="81">
        <v>43529.55699074074</v>
      </c>
      <c r="Q49" s="79" t="s">
        <v>404</v>
      </c>
      <c r="R49" s="79"/>
      <c r="S49" s="79"/>
      <c r="T49" s="79" t="s">
        <v>589</v>
      </c>
      <c r="U49" s="79"/>
      <c r="V49" s="82" t="s">
        <v>678</v>
      </c>
      <c r="W49" s="81">
        <v>43529.55699074074</v>
      </c>
      <c r="X49" s="82" t="s">
        <v>818</v>
      </c>
      <c r="Y49" s="79"/>
      <c r="Z49" s="79"/>
      <c r="AA49" s="85" t="s">
        <v>1116</v>
      </c>
      <c r="AB49" s="79"/>
      <c r="AC49" s="79" t="b">
        <v>0</v>
      </c>
      <c r="AD49" s="79">
        <v>0</v>
      </c>
      <c r="AE49" s="85" t="s">
        <v>1389</v>
      </c>
      <c r="AF49" s="79" t="b">
        <v>0</v>
      </c>
      <c r="AG49" s="79" t="s">
        <v>1401</v>
      </c>
      <c r="AH49" s="79"/>
      <c r="AI49" s="85" t="s">
        <v>1389</v>
      </c>
      <c r="AJ49" s="79" t="b">
        <v>0</v>
      </c>
      <c r="AK49" s="79">
        <v>33</v>
      </c>
      <c r="AL49" s="85" t="s">
        <v>1207</v>
      </c>
      <c r="AM49" s="79" t="s">
        <v>1411</v>
      </c>
      <c r="AN49" s="79" t="b">
        <v>0</v>
      </c>
      <c r="AO49" s="85" t="s">
        <v>1207</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2</v>
      </c>
      <c r="BE49" s="49">
        <v>9.090909090909092</v>
      </c>
      <c r="BF49" s="48">
        <v>2</v>
      </c>
      <c r="BG49" s="49">
        <v>9.090909090909092</v>
      </c>
      <c r="BH49" s="48">
        <v>0</v>
      </c>
      <c r="BI49" s="49">
        <v>0</v>
      </c>
      <c r="BJ49" s="48">
        <v>18</v>
      </c>
      <c r="BK49" s="49">
        <v>81.81818181818181</v>
      </c>
      <c r="BL49" s="48">
        <v>22</v>
      </c>
    </row>
    <row r="50" spans="1:64" ht="15">
      <c r="A50" s="64" t="s">
        <v>245</v>
      </c>
      <c r="B50" s="64" t="s">
        <v>306</v>
      </c>
      <c r="C50" s="65" t="s">
        <v>3678</v>
      </c>
      <c r="D50" s="66">
        <v>3</v>
      </c>
      <c r="E50" s="67" t="s">
        <v>132</v>
      </c>
      <c r="F50" s="68">
        <v>32</v>
      </c>
      <c r="G50" s="65"/>
      <c r="H50" s="69"/>
      <c r="I50" s="70"/>
      <c r="J50" s="70"/>
      <c r="K50" s="34" t="s">
        <v>65</v>
      </c>
      <c r="L50" s="77">
        <v>50</v>
      </c>
      <c r="M50" s="77"/>
      <c r="N50" s="72"/>
      <c r="O50" s="79" t="s">
        <v>395</v>
      </c>
      <c r="P50" s="81">
        <v>43529.60778935185</v>
      </c>
      <c r="Q50" s="79" t="s">
        <v>404</v>
      </c>
      <c r="R50" s="79"/>
      <c r="S50" s="79"/>
      <c r="T50" s="79" t="s">
        <v>589</v>
      </c>
      <c r="U50" s="79"/>
      <c r="V50" s="82" t="s">
        <v>679</v>
      </c>
      <c r="W50" s="81">
        <v>43529.60778935185</v>
      </c>
      <c r="X50" s="82" t="s">
        <v>819</v>
      </c>
      <c r="Y50" s="79"/>
      <c r="Z50" s="79"/>
      <c r="AA50" s="85" t="s">
        <v>1117</v>
      </c>
      <c r="AB50" s="79"/>
      <c r="AC50" s="79" t="b">
        <v>0</v>
      </c>
      <c r="AD50" s="79">
        <v>0</v>
      </c>
      <c r="AE50" s="85" t="s">
        <v>1389</v>
      </c>
      <c r="AF50" s="79" t="b">
        <v>0</v>
      </c>
      <c r="AG50" s="79" t="s">
        <v>1401</v>
      </c>
      <c r="AH50" s="79"/>
      <c r="AI50" s="85" t="s">
        <v>1389</v>
      </c>
      <c r="AJ50" s="79" t="b">
        <v>0</v>
      </c>
      <c r="AK50" s="79">
        <v>33</v>
      </c>
      <c r="AL50" s="85" t="s">
        <v>1207</v>
      </c>
      <c r="AM50" s="79" t="s">
        <v>1413</v>
      </c>
      <c r="AN50" s="79" t="b">
        <v>0</v>
      </c>
      <c r="AO50" s="85" t="s">
        <v>1207</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2</v>
      </c>
      <c r="BE50" s="49">
        <v>9.090909090909092</v>
      </c>
      <c r="BF50" s="48">
        <v>2</v>
      </c>
      <c r="BG50" s="49">
        <v>9.090909090909092</v>
      </c>
      <c r="BH50" s="48">
        <v>0</v>
      </c>
      <c r="BI50" s="49">
        <v>0</v>
      </c>
      <c r="BJ50" s="48">
        <v>18</v>
      </c>
      <c r="BK50" s="49">
        <v>81.81818181818181</v>
      </c>
      <c r="BL50" s="48">
        <v>22</v>
      </c>
    </row>
    <row r="51" spans="1:64" ht="15">
      <c r="A51" s="64" t="s">
        <v>222</v>
      </c>
      <c r="B51" s="64" t="s">
        <v>350</v>
      </c>
      <c r="C51" s="65" t="s">
        <v>3678</v>
      </c>
      <c r="D51" s="66">
        <v>3</v>
      </c>
      <c r="E51" s="67" t="s">
        <v>132</v>
      </c>
      <c r="F51" s="68">
        <v>32</v>
      </c>
      <c r="G51" s="65"/>
      <c r="H51" s="69"/>
      <c r="I51" s="70"/>
      <c r="J51" s="70"/>
      <c r="K51" s="34" t="s">
        <v>65</v>
      </c>
      <c r="L51" s="77">
        <v>51</v>
      </c>
      <c r="M51" s="77"/>
      <c r="N51" s="72"/>
      <c r="O51" s="79" t="s">
        <v>395</v>
      </c>
      <c r="P51" s="81">
        <v>43528.04859953704</v>
      </c>
      <c r="Q51" s="79" t="s">
        <v>403</v>
      </c>
      <c r="R51" s="82" t="s">
        <v>541</v>
      </c>
      <c r="S51" s="79" t="s">
        <v>571</v>
      </c>
      <c r="T51" s="79" t="s">
        <v>588</v>
      </c>
      <c r="U51" s="82" t="s">
        <v>625</v>
      </c>
      <c r="V51" s="82" t="s">
        <v>625</v>
      </c>
      <c r="W51" s="81">
        <v>43528.04859953704</v>
      </c>
      <c r="X51" s="82" t="s">
        <v>796</v>
      </c>
      <c r="Y51" s="79"/>
      <c r="Z51" s="79"/>
      <c r="AA51" s="85" t="s">
        <v>1094</v>
      </c>
      <c r="AB51" s="79"/>
      <c r="AC51" s="79" t="b">
        <v>0</v>
      </c>
      <c r="AD51" s="79">
        <v>4</v>
      </c>
      <c r="AE51" s="85" t="s">
        <v>1389</v>
      </c>
      <c r="AF51" s="79" t="b">
        <v>0</v>
      </c>
      <c r="AG51" s="79" t="s">
        <v>1401</v>
      </c>
      <c r="AH51" s="79"/>
      <c r="AI51" s="85" t="s">
        <v>1389</v>
      </c>
      <c r="AJ51" s="79" t="b">
        <v>0</v>
      </c>
      <c r="AK51" s="79">
        <v>0</v>
      </c>
      <c r="AL51" s="85" t="s">
        <v>1389</v>
      </c>
      <c r="AM51" s="79" t="s">
        <v>1414</v>
      </c>
      <c r="AN51" s="79" t="b">
        <v>0</v>
      </c>
      <c r="AO51" s="85" t="s">
        <v>1094</v>
      </c>
      <c r="AP51" s="79" t="s">
        <v>176</v>
      </c>
      <c r="AQ51" s="79">
        <v>0</v>
      </c>
      <c r="AR51" s="79">
        <v>0</v>
      </c>
      <c r="AS51" s="79"/>
      <c r="AT51" s="79"/>
      <c r="AU51" s="79"/>
      <c r="AV51" s="79"/>
      <c r="AW51" s="79"/>
      <c r="AX51" s="79"/>
      <c r="AY51" s="79"/>
      <c r="AZ51" s="79"/>
      <c r="BA51">
        <v>1</v>
      </c>
      <c r="BB51" s="78" t="str">
        <f>REPLACE(INDEX(GroupVertices[Group],MATCH(Edges[[#This Row],[Vertex 1]],GroupVertices[Vertex],0)),1,1,"")</f>
        <v>8</v>
      </c>
      <c r="BC51" s="78" t="str">
        <f>REPLACE(INDEX(GroupVertices[Group],MATCH(Edges[[#This Row],[Vertex 2]],GroupVertices[Vertex],0)),1,1,"")</f>
        <v>2</v>
      </c>
      <c r="BD51" s="48"/>
      <c r="BE51" s="49"/>
      <c r="BF51" s="48"/>
      <c r="BG51" s="49"/>
      <c r="BH51" s="48"/>
      <c r="BI51" s="49"/>
      <c r="BJ51" s="48"/>
      <c r="BK51" s="49"/>
      <c r="BL51" s="48"/>
    </row>
    <row r="52" spans="1:64" ht="15">
      <c r="A52" s="64" t="s">
        <v>246</v>
      </c>
      <c r="B52" s="64" t="s">
        <v>222</v>
      </c>
      <c r="C52" s="65" t="s">
        <v>3678</v>
      </c>
      <c r="D52" s="66">
        <v>3</v>
      </c>
      <c r="E52" s="67" t="s">
        <v>132</v>
      </c>
      <c r="F52" s="68">
        <v>32</v>
      </c>
      <c r="G52" s="65"/>
      <c r="H52" s="69"/>
      <c r="I52" s="70"/>
      <c r="J52" s="70"/>
      <c r="K52" s="34" t="s">
        <v>65</v>
      </c>
      <c r="L52" s="77">
        <v>52</v>
      </c>
      <c r="M52" s="77"/>
      <c r="N52" s="72"/>
      <c r="O52" s="79" t="s">
        <v>395</v>
      </c>
      <c r="P52" s="81">
        <v>43528.57476851852</v>
      </c>
      <c r="Q52" s="79" t="s">
        <v>406</v>
      </c>
      <c r="R52" s="82" t="s">
        <v>541</v>
      </c>
      <c r="S52" s="79" t="s">
        <v>571</v>
      </c>
      <c r="T52" s="79" t="s">
        <v>584</v>
      </c>
      <c r="U52" s="79"/>
      <c r="V52" s="82" t="s">
        <v>680</v>
      </c>
      <c r="W52" s="81">
        <v>43528.57476851852</v>
      </c>
      <c r="X52" s="82" t="s">
        <v>820</v>
      </c>
      <c r="Y52" s="79"/>
      <c r="Z52" s="79"/>
      <c r="AA52" s="85" t="s">
        <v>1118</v>
      </c>
      <c r="AB52" s="79"/>
      <c r="AC52" s="79" t="b">
        <v>0</v>
      </c>
      <c r="AD52" s="79">
        <v>4</v>
      </c>
      <c r="AE52" s="85" t="s">
        <v>1389</v>
      </c>
      <c r="AF52" s="79" t="b">
        <v>0</v>
      </c>
      <c r="AG52" s="79" t="s">
        <v>1401</v>
      </c>
      <c r="AH52" s="79"/>
      <c r="AI52" s="85" t="s">
        <v>1389</v>
      </c>
      <c r="AJ52" s="79" t="b">
        <v>0</v>
      </c>
      <c r="AK52" s="79">
        <v>1</v>
      </c>
      <c r="AL52" s="85" t="s">
        <v>1389</v>
      </c>
      <c r="AM52" s="79" t="s">
        <v>1412</v>
      </c>
      <c r="AN52" s="79" t="b">
        <v>0</v>
      </c>
      <c r="AO52" s="85" t="s">
        <v>1118</v>
      </c>
      <c r="AP52" s="79" t="s">
        <v>176</v>
      </c>
      <c r="AQ52" s="79">
        <v>0</v>
      </c>
      <c r="AR52" s="79">
        <v>0</v>
      </c>
      <c r="AS52" s="79"/>
      <c r="AT52" s="79"/>
      <c r="AU52" s="79"/>
      <c r="AV52" s="79"/>
      <c r="AW52" s="79"/>
      <c r="AX52" s="79"/>
      <c r="AY52" s="79"/>
      <c r="AZ52" s="79"/>
      <c r="BA52">
        <v>1</v>
      </c>
      <c r="BB52" s="78" t="str">
        <f>REPLACE(INDEX(GroupVertices[Group],MATCH(Edges[[#This Row],[Vertex 1]],GroupVertices[Vertex],0)),1,1,"")</f>
        <v>8</v>
      </c>
      <c r="BC52" s="78" t="str">
        <f>REPLACE(INDEX(GroupVertices[Group],MATCH(Edges[[#This Row],[Vertex 2]],GroupVertices[Vertex],0)),1,1,"")</f>
        <v>8</v>
      </c>
      <c r="BD52" s="48"/>
      <c r="BE52" s="49"/>
      <c r="BF52" s="48"/>
      <c r="BG52" s="49"/>
      <c r="BH52" s="48"/>
      <c r="BI52" s="49"/>
      <c r="BJ52" s="48"/>
      <c r="BK52" s="49"/>
      <c r="BL52" s="48"/>
    </row>
    <row r="53" spans="1:64" ht="15">
      <c r="A53" s="64" t="s">
        <v>247</v>
      </c>
      <c r="B53" s="64" t="s">
        <v>222</v>
      </c>
      <c r="C53" s="65" t="s">
        <v>3678</v>
      </c>
      <c r="D53" s="66">
        <v>3</v>
      </c>
      <c r="E53" s="67" t="s">
        <v>132</v>
      </c>
      <c r="F53" s="68">
        <v>32</v>
      </c>
      <c r="G53" s="65"/>
      <c r="H53" s="69"/>
      <c r="I53" s="70"/>
      <c r="J53" s="70"/>
      <c r="K53" s="34" t="s">
        <v>65</v>
      </c>
      <c r="L53" s="77">
        <v>53</v>
      </c>
      <c r="M53" s="77"/>
      <c r="N53" s="72"/>
      <c r="O53" s="79" t="s">
        <v>395</v>
      </c>
      <c r="P53" s="81">
        <v>43529.62341435185</v>
      </c>
      <c r="Q53" s="79" t="s">
        <v>407</v>
      </c>
      <c r="R53" s="79"/>
      <c r="S53" s="79"/>
      <c r="T53" s="79"/>
      <c r="U53" s="79"/>
      <c r="V53" s="82" t="s">
        <v>681</v>
      </c>
      <c r="W53" s="81">
        <v>43529.62341435185</v>
      </c>
      <c r="X53" s="82" t="s">
        <v>821</v>
      </c>
      <c r="Y53" s="79"/>
      <c r="Z53" s="79"/>
      <c r="AA53" s="85" t="s">
        <v>1119</v>
      </c>
      <c r="AB53" s="79"/>
      <c r="AC53" s="79" t="b">
        <v>0</v>
      </c>
      <c r="AD53" s="79">
        <v>0</v>
      </c>
      <c r="AE53" s="85" t="s">
        <v>1389</v>
      </c>
      <c r="AF53" s="79" t="b">
        <v>0</v>
      </c>
      <c r="AG53" s="79" t="s">
        <v>1401</v>
      </c>
      <c r="AH53" s="79"/>
      <c r="AI53" s="85" t="s">
        <v>1389</v>
      </c>
      <c r="AJ53" s="79" t="b">
        <v>0</v>
      </c>
      <c r="AK53" s="79">
        <v>1</v>
      </c>
      <c r="AL53" s="85" t="s">
        <v>1118</v>
      </c>
      <c r="AM53" s="79" t="s">
        <v>1412</v>
      </c>
      <c r="AN53" s="79" t="b">
        <v>0</v>
      </c>
      <c r="AO53" s="85" t="s">
        <v>1118</v>
      </c>
      <c r="AP53" s="79" t="s">
        <v>176</v>
      </c>
      <c r="AQ53" s="79">
        <v>0</v>
      </c>
      <c r="AR53" s="79">
        <v>0</v>
      </c>
      <c r="AS53" s="79"/>
      <c r="AT53" s="79"/>
      <c r="AU53" s="79"/>
      <c r="AV53" s="79"/>
      <c r="AW53" s="79"/>
      <c r="AX53" s="79"/>
      <c r="AY53" s="79"/>
      <c r="AZ53" s="79"/>
      <c r="BA53">
        <v>1</v>
      </c>
      <c r="BB53" s="78" t="str">
        <f>REPLACE(INDEX(GroupVertices[Group],MATCH(Edges[[#This Row],[Vertex 1]],GroupVertices[Vertex],0)),1,1,"")</f>
        <v>8</v>
      </c>
      <c r="BC53" s="78" t="str">
        <f>REPLACE(INDEX(GroupVertices[Group],MATCH(Edges[[#This Row],[Vertex 2]],GroupVertices[Vertex],0)),1,1,"")</f>
        <v>8</v>
      </c>
      <c r="BD53" s="48"/>
      <c r="BE53" s="49"/>
      <c r="BF53" s="48"/>
      <c r="BG53" s="49"/>
      <c r="BH53" s="48"/>
      <c r="BI53" s="49"/>
      <c r="BJ53" s="48"/>
      <c r="BK53" s="49"/>
      <c r="BL53" s="48"/>
    </row>
    <row r="54" spans="1:64" ht="15">
      <c r="A54" s="64" t="s">
        <v>246</v>
      </c>
      <c r="B54" s="64" t="s">
        <v>350</v>
      </c>
      <c r="C54" s="65" t="s">
        <v>3678</v>
      </c>
      <c r="D54" s="66">
        <v>3</v>
      </c>
      <c r="E54" s="67" t="s">
        <v>132</v>
      </c>
      <c r="F54" s="68">
        <v>32</v>
      </c>
      <c r="G54" s="65"/>
      <c r="H54" s="69"/>
      <c r="I54" s="70"/>
      <c r="J54" s="70"/>
      <c r="K54" s="34" t="s">
        <v>65</v>
      </c>
      <c r="L54" s="77">
        <v>54</v>
      </c>
      <c r="M54" s="77"/>
      <c r="N54" s="72"/>
      <c r="O54" s="79" t="s">
        <v>395</v>
      </c>
      <c r="P54" s="81">
        <v>43528.57476851852</v>
      </c>
      <c r="Q54" s="79" t="s">
        <v>406</v>
      </c>
      <c r="R54" s="82" t="s">
        <v>541</v>
      </c>
      <c r="S54" s="79" t="s">
        <v>571</v>
      </c>
      <c r="T54" s="79" t="s">
        <v>584</v>
      </c>
      <c r="U54" s="79"/>
      <c r="V54" s="82" t="s">
        <v>680</v>
      </c>
      <c r="W54" s="81">
        <v>43528.57476851852</v>
      </c>
      <c r="X54" s="82" t="s">
        <v>820</v>
      </c>
      <c r="Y54" s="79"/>
      <c r="Z54" s="79"/>
      <c r="AA54" s="85" t="s">
        <v>1118</v>
      </c>
      <c r="AB54" s="79"/>
      <c r="AC54" s="79" t="b">
        <v>0</v>
      </c>
      <c r="AD54" s="79">
        <v>4</v>
      </c>
      <c r="AE54" s="85" t="s">
        <v>1389</v>
      </c>
      <c r="AF54" s="79" t="b">
        <v>0</v>
      </c>
      <c r="AG54" s="79" t="s">
        <v>1401</v>
      </c>
      <c r="AH54" s="79"/>
      <c r="AI54" s="85" t="s">
        <v>1389</v>
      </c>
      <c r="AJ54" s="79" t="b">
        <v>0</v>
      </c>
      <c r="AK54" s="79">
        <v>1</v>
      </c>
      <c r="AL54" s="85" t="s">
        <v>1389</v>
      </c>
      <c r="AM54" s="79" t="s">
        <v>1412</v>
      </c>
      <c r="AN54" s="79" t="b">
        <v>0</v>
      </c>
      <c r="AO54" s="85" t="s">
        <v>1118</v>
      </c>
      <c r="AP54" s="79" t="s">
        <v>176</v>
      </c>
      <c r="AQ54" s="79">
        <v>0</v>
      </c>
      <c r="AR54" s="79">
        <v>0</v>
      </c>
      <c r="AS54" s="79"/>
      <c r="AT54" s="79"/>
      <c r="AU54" s="79"/>
      <c r="AV54" s="79"/>
      <c r="AW54" s="79"/>
      <c r="AX54" s="79"/>
      <c r="AY54" s="79"/>
      <c r="AZ54" s="79"/>
      <c r="BA54">
        <v>1</v>
      </c>
      <c r="BB54" s="78" t="str">
        <f>REPLACE(INDEX(GroupVertices[Group],MATCH(Edges[[#This Row],[Vertex 1]],GroupVertices[Vertex],0)),1,1,"")</f>
        <v>8</v>
      </c>
      <c r="BC54" s="78" t="str">
        <f>REPLACE(INDEX(GroupVertices[Group],MATCH(Edges[[#This Row],[Vertex 2]],GroupVertices[Vertex],0)),1,1,"")</f>
        <v>2</v>
      </c>
      <c r="BD54" s="48">
        <v>1</v>
      </c>
      <c r="BE54" s="49">
        <v>3.0303030303030303</v>
      </c>
      <c r="BF54" s="48">
        <v>0</v>
      </c>
      <c r="BG54" s="49">
        <v>0</v>
      </c>
      <c r="BH54" s="48">
        <v>0</v>
      </c>
      <c r="BI54" s="49">
        <v>0</v>
      </c>
      <c r="BJ54" s="48">
        <v>32</v>
      </c>
      <c r="BK54" s="49">
        <v>96.96969696969697</v>
      </c>
      <c r="BL54" s="48">
        <v>33</v>
      </c>
    </row>
    <row r="55" spans="1:64" ht="15">
      <c r="A55" s="64" t="s">
        <v>246</v>
      </c>
      <c r="B55" s="64" t="s">
        <v>246</v>
      </c>
      <c r="C55" s="65" t="s">
        <v>3678</v>
      </c>
      <c r="D55" s="66">
        <v>3</v>
      </c>
      <c r="E55" s="67" t="s">
        <v>132</v>
      </c>
      <c r="F55" s="68">
        <v>32</v>
      </c>
      <c r="G55" s="65"/>
      <c r="H55" s="69"/>
      <c r="I55" s="70"/>
      <c r="J55" s="70"/>
      <c r="K55" s="34" t="s">
        <v>65</v>
      </c>
      <c r="L55" s="77">
        <v>55</v>
      </c>
      <c r="M55" s="77"/>
      <c r="N55" s="72"/>
      <c r="O55" s="79" t="s">
        <v>176</v>
      </c>
      <c r="P55" s="81">
        <v>43528.57625</v>
      </c>
      <c r="Q55" s="79" t="s">
        <v>408</v>
      </c>
      <c r="R55" s="79"/>
      <c r="S55" s="79"/>
      <c r="T55" s="79" t="s">
        <v>591</v>
      </c>
      <c r="U55" s="79"/>
      <c r="V55" s="82" t="s">
        <v>680</v>
      </c>
      <c r="W55" s="81">
        <v>43528.57625</v>
      </c>
      <c r="X55" s="82" t="s">
        <v>822</v>
      </c>
      <c r="Y55" s="79"/>
      <c r="Z55" s="79"/>
      <c r="AA55" s="85" t="s">
        <v>1120</v>
      </c>
      <c r="AB55" s="79"/>
      <c r="AC55" s="79" t="b">
        <v>0</v>
      </c>
      <c r="AD55" s="79">
        <v>1</v>
      </c>
      <c r="AE55" s="85" t="s">
        <v>1389</v>
      </c>
      <c r="AF55" s="79" t="b">
        <v>0</v>
      </c>
      <c r="AG55" s="79" t="s">
        <v>1401</v>
      </c>
      <c r="AH55" s="79"/>
      <c r="AI55" s="85" t="s">
        <v>1389</v>
      </c>
      <c r="AJ55" s="79" t="b">
        <v>0</v>
      </c>
      <c r="AK55" s="79">
        <v>0</v>
      </c>
      <c r="AL55" s="85" t="s">
        <v>1389</v>
      </c>
      <c r="AM55" s="79" t="s">
        <v>1412</v>
      </c>
      <c r="AN55" s="79" t="b">
        <v>0</v>
      </c>
      <c r="AO55" s="85" t="s">
        <v>1120</v>
      </c>
      <c r="AP55" s="79" t="s">
        <v>176</v>
      </c>
      <c r="AQ55" s="79">
        <v>0</v>
      </c>
      <c r="AR55" s="79">
        <v>0</v>
      </c>
      <c r="AS55" s="79"/>
      <c r="AT55" s="79"/>
      <c r="AU55" s="79"/>
      <c r="AV55" s="79"/>
      <c r="AW55" s="79"/>
      <c r="AX55" s="79"/>
      <c r="AY55" s="79"/>
      <c r="AZ55" s="79"/>
      <c r="BA55">
        <v>1</v>
      </c>
      <c r="BB55" s="78" t="str">
        <f>REPLACE(INDEX(GroupVertices[Group],MATCH(Edges[[#This Row],[Vertex 1]],GroupVertices[Vertex],0)),1,1,"")</f>
        <v>8</v>
      </c>
      <c r="BC55" s="78" t="str">
        <f>REPLACE(INDEX(GroupVertices[Group],MATCH(Edges[[#This Row],[Vertex 2]],GroupVertices[Vertex],0)),1,1,"")</f>
        <v>8</v>
      </c>
      <c r="BD55" s="48">
        <v>3</v>
      </c>
      <c r="BE55" s="49">
        <v>7.142857142857143</v>
      </c>
      <c r="BF55" s="48">
        <v>2</v>
      </c>
      <c r="BG55" s="49">
        <v>4.761904761904762</v>
      </c>
      <c r="BH55" s="48">
        <v>0</v>
      </c>
      <c r="BI55" s="49">
        <v>0</v>
      </c>
      <c r="BJ55" s="48">
        <v>37</v>
      </c>
      <c r="BK55" s="49">
        <v>88.0952380952381</v>
      </c>
      <c r="BL55" s="48">
        <v>42</v>
      </c>
    </row>
    <row r="56" spans="1:64" ht="15">
      <c r="A56" s="64" t="s">
        <v>247</v>
      </c>
      <c r="B56" s="64" t="s">
        <v>246</v>
      </c>
      <c r="C56" s="65" t="s">
        <v>3678</v>
      </c>
      <c r="D56" s="66">
        <v>3</v>
      </c>
      <c r="E56" s="67" t="s">
        <v>132</v>
      </c>
      <c r="F56" s="68">
        <v>32</v>
      </c>
      <c r="G56" s="65"/>
      <c r="H56" s="69"/>
      <c r="I56" s="70"/>
      <c r="J56" s="70"/>
      <c r="K56" s="34" t="s">
        <v>65</v>
      </c>
      <c r="L56" s="77">
        <v>56</v>
      </c>
      <c r="M56" s="77"/>
      <c r="N56" s="72"/>
      <c r="O56" s="79" t="s">
        <v>395</v>
      </c>
      <c r="P56" s="81">
        <v>43529.62341435185</v>
      </c>
      <c r="Q56" s="79" t="s">
        <v>407</v>
      </c>
      <c r="R56" s="79"/>
      <c r="S56" s="79"/>
      <c r="T56" s="79"/>
      <c r="U56" s="79"/>
      <c r="V56" s="82" t="s">
        <v>681</v>
      </c>
      <c r="W56" s="81">
        <v>43529.62341435185</v>
      </c>
      <c r="X56" s="82" t="s">
        <v>821</v>
      </c>
      <c r="Y56" s="79"/>
      <c r="Z56" s="79"/>
      <c r="AA56" s="85" t="s">
        <v>1119</v>
      </c>
      <c r="AB56" s="79"/>
      <c r="AC56" s="79" t="b">
        <v>0</v>
      </c>
      <c r="AD56" s="79">
        <v>0</v>
      </c>
      <c r="AE56" s="85" t="s">
        <v>1389</v>
      </c>
      <c r="AF56" s="79" t="b">
        <v>0</v>
      </c>
      <c r="AG56" s="79" t="s">
        <v>1401</v>
      </c>
      <c r="AH56" s="79"/>
      <c r="AI56" s="85" t="s">
        <v>1389</v>
      </c>
      <c r="AJ56" s="79" t="b">
        <v>0</v>
      </c>
      <c r="AK56" s="79">
        <v>1</v>
      </c>
      <c r="AL56" s="85" t="s">
        <v>1118</v>
      </c>
      <c r="AM56" s="79" t="s">
        <v>1412</v>
      </c>
      <c r="AN56" s="79" t="b">
        <v>0</v>
      </c>
      <c r="AO56" s="85" t="s">
        <v>1118</v>
      </c>
      <c r="AP56" s="79" t="s">
        <v>176</v>
      </c>
      <c r="AQ56" s="79">
        <v>0</v>
      </c>
      <c r="AR56" s="79">
        <v>0</v>
      </c>
      <c r="AS56" s="79"/>
      <c r="AT56" s="79"/>
      <c r="AU56" s="79"/>
      <c r="AV56" s="79"/>
      <c r="AW56" s="79"/>
      <c r="AX56" s="79"/>
      <c r="AY56" s="79"/>
      <c r="AZ56" s="79"/>
      <c r="BA56">
        <v>1</v>
      </c>
      <c r="BB56" s="78" t="str">
        <f>REPLACE(INDEX(GroupVertices[Group],MATCH(Edges[[#This Row],[Vertex 1]],GroupVertices[Vertex],0)),1,1,"")</f>
        <v>8</v>
      </c>
      <c r="BC56" s="78" t="str">
        <f>REPLACE(INDEX(GroupVertices[Group],MATCH(Edges[[#This Row],[Vertex 2]],GroupVertices[Vertex],0)),1,1,"")</f>
        <v>8</v>
      </c>
      <c r="BD56" s="48">
        <v>1</v>
      </c>
      <c r="BE56" s="49">
        <v>4.166666666666667</v>
      </c>
      <c r="BF56" s="48">
        <v>0</v>
      </c>
      <c r="BG56" s="49">
        <v>0</v>
      </c>
      <c r="BH56" s="48">
        <v>0</v>
      </c>
      <c r="BI56" s="49">
        <v>0</v>
      </c>
      <c r="BJ56" s="48">
        <v>23</v>
      </c>
      <c r="BK56" s="49">
        <v>95.83333333333333</v>
      </c>
      <c r="BL56" s="48">
        <v>24</v>
      </c>
    </row>
    <row r="57" spans="1:64" ht="15">
      <c r="A57" s="64" t="s">
        <v>248</v>
      </c>
      <c r="B57" s="64" t="s">
        <v>306</v>
      </c>
      <c r="C57" s="65" t="s">
        <v>3678</v>
      </c>
      <c r="D57" s="66">
        <v>3</v>
      </c>
      <c r="E57" s="67" t="s">
        <v>132</v>
      </c>
      <c r="F57" s="68">
        <v>32</v>
      </c>
      <c r="G57" s="65"/>
      <c r="H57" s="69"/>
      <c r="I57" s="70"/>
      <c r="J57" s="70"/>
      <c r="K57" s="34" t="s">
        <v>65</v>
      </c>
      <c r="L57" s="77">
        <v>57</v>
      </c>
      <c r="M57" s="77"/>
      <c r="N57" s="72"/>
      <c r="O57" s="79" t="s">
        <v>395</v>
      </c>
      <c r="P57" s="81">
        <v>43529.68579861111</v>
      </c>
      <c r="Q57" s="79" t="s">
        <v>404</v>
      </c>
      <c r="R57" s="79"/>
      <c r="S57" s="79"/>
      <c r="T57" s="79" t="s">
        <v>589</v>
      </c>
      <c r="U57" s="79"/>
      <c r="V57" s="82" t="s">
        <v>682</v>
      </c>
      <c r="W57" s="81">
        <v>43529.68579861111</v>
      </c>
      <c r="X57" s="82" t="s">
        <v>823</v>
      </c>
      <c r="Y57" s="79"/>
      <c r="Z57" s="79"/>
      <c r="AA57" s="85" t="s">
        <v>1121</v>
      </c>
      <c r="AB57" s="79"/>
      <c r="AC57" s="79" t="b">
        <v>0</v>
      </c>
      <c r="AD57" s="79">
        <v>0</v>
      </c>
      <c r="AE57" s="85" t="s">
        <v>1389</v>
      </c>
      <c r="AF57" s="79" t="b">
        <v>0</v>
      </c>
      <c r="AG57" s="79" t="s">
        <v>1401</v>
      </c>
      <c r="AH57" s="79"/>
      <c r="AI57" s="85" t="s">
        <v>1389</v>
      </c>
      <c r="AJ57" s="79" t="b">
        <v>0</v>
      </c>
      <c r="AK57" s="79">
        <v>33</v>
      </c>
      <c r="AL57" s="85" t="s">
        <v>1207</v>
      </c>
      <c r="AM57" s="79" t="s">
        <v>1411</v>
      </c>
      <c r="AN57" s="79" t="b">
        <v>0</v>
      </c>
      <c r="AO57" s="85" t="s">
        <v>1207</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2</v>
      </c>
      <c r="BE57" s="49">
        <v>9.090909090909092</v>
      </c>
      <c r="BF57" s="48">
        <v>2</v>
      </c>
      <c r="BG57" s="49">
        <v>9.090909090909092</v>
      </c>
      <c r="BH57" s="48">
        <v>0</v>
      </c>
      <c r="BI57" s="49">
        <v>0</v>
      </c>
      <c r="BJ57" s="48">
        <v>18</v>
      </c>
      <c r="BK57" s="49">
        <v>81.81818181818181</v>
      </c>
      <c r="BL57" s="48">
        <v>22</v>
      </c>
    </row>
    <row r="58" spans="1:64" ht="15">
      <c r="A58" s="64" t="s">
        <v>249</v>
      </c>
      <c r="B58" s="64" t="s">
        <v>371</v>
      </c>
      <c r="C58" s="65" t="s">
        <v>3678</v>
      </c>
      <c r="D58" s="66">
        <v>3</v>
      </c>
      <c r="E58" s="67" t="s">
        <v>132</v>
      </c>
      <c r="F58" s="68">
        <v>32</v>
      </c>
      <c r="G58" s="65"/>
      <c r="H58" s="69"/>
      <c r="I58" s="70"/>
      <c r="J58" s="70"/>
      <c r="K58" s="34" t="s">
        <v>65</v>
      </c>
      <c r="L58" s="77">
        <v>58</v>
      </c>
      <c r="M58" s="77"/>
      <c r="N58" s="72"/>
      <c r="O58" s="79" t="s">
        <v>395</v>
      </c>
      <c r="P58" s="81">
        <v>43527.831087962964</v>
      </c>
      <c r="Q58" s="79" t="s">
        <v>409</v>
      </c>
      <c r="R58" s="82" t="s">
        <v>542</v>
      </c>
      <c r="S58" s="79" t="s">
        <v>572</v>
      </c>
      <c r="T58" s="79" t="s">
        <v>592</v>
      </c>
      <c r="U58" s="79"/>
      <c r="V58" s="82" t="s">
        <v>683</v>
      </c>
      <c r="W58" s="81">
        <v>43527.831087962964</v>
      </c>
      <c r="X58" s="82" t="s">
        <v>824</v>
      </c>
      <c r="Y58" s="79"/>
      <c r="Z58" s="79"/>
      <c r="AA58" s="85" t="s">
        <v>1122</v>
      </c>
      <c r="AB58" s="79"/>
      <c r="AC58" s="79" t="b">
        <v>0</v>
      </c>
      <c r="AD58" s="79">
        <v>3</v>
      </c>
      <c r="AE58" s="85" t="s">
        <v>1389</v>
      </c>
      <c r="AF58" s="79" t="b">
        <v>0</v>
      </c>
      <c r="AG58" s="79" t="s">
        <v>1401</v>
      </c>
      <c r="AH58" s="79"/>
      <c r="AI58" s="85" t="s">
        <v>1389</v>
      </c>
      <c r="AJ58" s="79" t="b">
        <v>0</v>
      </c>
      <c r="AK58" s="79">
        <v>0</v>
      </c>
      <c r="AL58" s="85" t="s">
        <v>1389</v>
      </c>
      <c r="AM58" s="79" t="s">
        <v>1413</v>
      </c>
      <c r="AN58" s="79" t="b">
        <v>0</v>
      </c>
      <c r="AO58" s="85" t="s">
        <v>1122</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249</v>
      </c>
      <c r="B59" s="64" t="s">
        <v>372</v>
      </c>
      <c r="C59" s="65" t="s">
        <v>3678</v>
      </c>
      <c r="D59" s="66">
        <v>3</v>
      </c>
      <c r="E59" s="67" t="s">
        <v>132</v>
      </c>
      <c r="F59" s="68">
        <v>32</v>
      </c>
      <c r="G59" s="65"/>
      <c r="H59" s="69"/>
      <c r="I59" s="70"/>
      <c r="J59" s="70"/>
      <c r="K59" s="34" t="s">
        <v>65</v>
      </c>
      <c r="L59" s="77">
        <v>59</v>
      </c>
      <c r="M59" s="77"/>
      <c r="N59" s="72"/>
      <c r="O59" s="79" t="s">
        <v>395</v>
      </c>
      <c r="P59" s="81">
        <v>43527.831087962964</v>
      </c>
      <c r="Q59" s="79" t="s">
        <v>409</v>
      </c>
      <c r="R59" s="82" t="s">
        <v>542</v>
      </c>
      <c r="S59" s="79" t="s">
        <v>572</v>
      </c>
      <c r="T59" s="79" t="s">
        <v>592</v>
      </c>
      <c r="U59" s="79"/>
      <c r="V59" s="82" t="s">
        <v>683</v>
      </c>
      <c r="W59" s="81">
        <v>43527.831087962964</v>
      </c>
      <c r="X59" s="82" t="s">
        <v>824</v>
      </c>
      <c r="Y59" s="79"/>
      <c r="Z59" s="79"/>
      <c r="AA59" s="85" t="s">
        <v>1122</v>
      </c>
      <c r="AB59" s="79"/>
      <c r="AC59" s="79" t="b">
        <v>0</v>
      </c>
      <c r="AD59" s="79">
        <v>3</v>
      </c>
      <c r="AE59" s="85" t="s">
        <v>1389</v>
      </c>
      <c r="AF59" s="79" t="b">
        <v>0</v>
      </c>
      <c r="AG59" s="79" t="s">
        <v>1401</v>
      </c>
      <c r="AH59" s="79"/>
      <c r="AI59" s="85" t="s">
        <v>1389</v>
      </c>
      <c r="AJ59" s="79" t="b">
        <v>0</v>
      </c>
      <c r="AK59" s="79">
        <v>0</v>
      </c>
      <c r="AL59" s="85" t="s">
        <v>1389</v>
      </c>
      <c r="AM59" s="79" t="s">
        <v>1413</v>
      </c>
      <c r="AN59" s="79" t="b">
        <v>0</v>
      </c>
      <c r="AO59" s="85" t="s">
        <v>1122</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249</v>
      </c>
      <c r="B60" s="64" t="s">
        <v>373</v>
      </c>
      <c r="C60" s="65" t="s">
        <v>3678</v>
      </c>
      <c r="D60" s="66">
        <v>3</v>
      </c>
      <c r="E60" s="67" t="s">
        <v>132</v>
      </c>
      <c r="F60" s="68">
        <v>32</v>
      </c>
      <c r="G60" s="65"/>
      <c r="H60" s="69"/>
      <c r="I60" s="70"/>
      <c r="J60" s="70"/>
      <c r="K60" s="34" t="s">
        <v>65</v>
      </c>
      <c r="L60" s="77">
        <v>60</v>
      </c>
      <c r="M60" s="77"/>
      <c r="N60" s="72"/>
      <c r="O60" s="79" t="s">
        <v>395</v>
      </c>
      <c r="P60" s="81">
        <v>43527.831087962964</v>
      </c>
      <c r="Q60" s="79" t="s">
        <v>409</v>
      </c>
      <c r="R60" s="82" t="s">
        <v>542</v>
      </c>
      <c r="S60" s="79" t="s">
        <v>572</v>
      </c>
      <c r="T60" s="79" t="s">
        <v>592</v>
      </c>
      <c r="U60" s="79"/>
      <c r="V60" s="82" t="s">
        <v>683</v>
      </c>
      <c r="W60" s="81">
        <v>43527.831087962964</v>
      </c>
      <c r="X60" s="82" t="s">
        <v>824</v>
      </c>
      <c r="Y60" s="79"/>
      <c r="Z60" s="79"/>
      <c r="AA60" s="85" t="s">
        <v>1122</v>
      </c>
      <c r="AB60" s="79"/>
      <c r="AC60" s="79" t="b">
        <v>0</v>
      </c>
      <c r="AD60" s="79">
        <v>3</v>
      </c>
      <c r="AE60" s="85" t="s">
        <v>1389</v>
      </c>
      <c r="AF60" s="79" t="b">
        <v>0</v>
      </c>
      <c r="AG60" s="79" t="s">
        <v>1401</v>
      </c>
      <c r="AH60" s="79"/>
      <c r="AI60" s="85" t="s">
        <v>1389</v>
      </c>
      <c r="AJ60" s="79" t="b">
        <v>0</v>
      </c>
      <c r="AK60" s="79">
        <v>0</v>
      </c>
      <c r="AL60" s="85" t="s">
        <v>1389</v>
      </c>
      <c r="AM60" s="79" t="s">
        <v>1413</v>
      </c>
      <c r="AN60" s="79" t="b">
        <v>0</v>
      </c>
      <c r="AO60" s="85" t="s">
        <v>1122</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249</v>
      </c>
      <c r="B61" s="64" t="s">
        <v>350</v>
      </c>
      <c r="C61" s="65" t="s">
        <v>3679</v>
      </c>
      <c r="D61" s="66">
        <v>4.4</v>
      </c>
      <c r="E61" s="67" t="s">
        <v>136</v>
      </c>
      <c r="F61" s="68">
        <v>30.470588235294116</v>
      </c>
      <c r="G61" s="65"/>
      <c r="H61" s="69"/>
      <c r="I61" s="70"/>
      <c r="J61" s="70"/>
      <c r="K61" s="34" t="s">
        <v>65</v>
      </c>
      <c r="L61" s="77">
        <v>61</v>
      </c>
      <c r="M61" s="77"/>
      <c r="N61" s="72"/>
      <c r="O61" s="79" t="s">
        <v>395</v>
      </c>
      <c r="P61" s="81">
        <v>43527.831087962964</v>
      </c>
      <c r="Q61" s="79" t="s">
        <v>409</v>
      </c>
      <c r="R61" s="82" t="s">
        <v>542</v>
      </c>
      <c r="S61" s="79" t="s">
        <v>572</v>
      </c>
      <c r="T61" s="79" t="s">
        <v>592</v>
      </c>
      <c r="U61" s="79"/>
      <c r="V61" s="82" t="s">
        <v>683</v>
      </c>
      <c r="W61" s="81">
        <v>43527.831087962964</v>
      </c>
      <c r="X61" s="82" t="s">
        <v>824</v>
      </c>
      <c r="Y61" s="79"/>
      <c r="Z61" s="79"/>
      <c r="AA61" s="85" t="s">
        <v>1122</v>
      </c>
      <c r="AB61" s="79"/>
      <c r="AC61" s="79" t="b">
        <v>0</v>
      </c>
      <c r="AD61" s="79">
        <v>3</v>
      </c>
      <c r="AE61" s="85" t="s">
        <v>1389</v>
      </c>
      <c r="AF61" s="79" t="b">
        <v>0</v>
      </c>
      <c r="AG61" s="79" t="s">
        <v>1401</v>
      </c>
      <c r="AH61" s="79"/>
      <c r="AI61" s="85" t="s">
        <v>1389</v>
      </c>
      <c r="AJ61" s="79" t="b">
        <v>0</v>
      </c>
      <c r="AK61" s="79">
        <v>0</v>
      </c>
      <c r="AL61" s="85" t="s">
        <v>1389</v>
      </c>
      <c r="AM61" s="79" t="s">
        <v>1413</v>
      </c>
      <c r="AN61" s="79" t="b">
        <v>0</v>
      </c>
      <c r="AO61" s="85" t="s">
        <v>1122</v>
      </c>
      <c r="AP61" s="79" t="s">
        <v>176</v>
      </c>
      <c r="AQ61" s="79">
        <v>0</v>
      </c>
      <c r="AR61" s="79">
        <v>0</v>
      </c>
      <c r="AS61" s="79"/>
      <c r="AT61" s="79"/>
      <c r="AU61" s="79"/>
      <c r="AV61" s="79"/>
      <c r="AW61" s="79"/>
      <c r="AX61" s="79"/>
      <c r="AY61" s="79"/>
      <c r="AZ61" s="79"/>
      <c r="BA61">
        <v>2</v>
      </c>
      <c r="BB61" s="78" t="str">
        <f>REPLACE(INDEX(GroupVertices[Group],MATCH(Edges[[#This Row],[Vertex 1]],GroupVertices[Vertex],0)),1,1,"")</f>
        <v>3</v>
      </c>
      <c r="BC61" s="78" t="str">
        <f>REPLACE(INDEX(GroupVertices[Group],MATCH(Edges[[#This Row],[Vertex 2]],GroupVertices[Vertex],0)),1,1,"")</f>
        <v>2</v>
      </c>
      <c r="BD61" s="48"/>
      <c r="BE61" s="49"/>
      <c r="BF61" s="48"/>
      <c r="BG61" s="49"/>
      <c r="BH61" s="48"/>
      <c r="BI61" s="49"/>
      <c r="BJ61" s="48"/>
      <c r="BK61" s="49"/>
      <c r="BL61" s="48"/>
    </row>
    <row r="62" spans="1:64" ht="15">
      <c r="A62" s="64" t="s">
        <v>249</v>
      </c>
      <c r="B62" s="64" t="s">
        <v>331</v>
      </c>
      <c r="C62" s="65" t="s">
        <v>3678</v>
      </c>
      <c r="D62" s="66">
        <v>3</v>
      </c>
      <c r="E62" s="67" t="s">
        <v>132</v>
      </c>
      <c r="F62" s="68">
        <v>32</v>
      </c>
      <c r="G62" s="65"/>
      <c r="H62" s="69"/>
      <c r="I62" s="70"/>
      <c r="J62" s="70"/>
      <c r="K62" s="34" t="s">
        <v>65</v>
      </c>
      <c r="L62" s="77">
        <v>62</v>
      </c>
      <c r="M62" s="77"/>
      <c r="N62" s="72"/>
      <c r="O62" s="79" t="s">
        <v>395</v>
      </c>
      <c r="P62" s="81">
        <v>43527.831087962964</v>
      </c>
      <c r="Q62" s="79" t="s">
        <v>409</v>
      </c>
      <c r="R62" s="82" t="s">
        <v>542</v>
      </c>
      <c r="S62" s="79" t="s">
        <v>572</v>
      </c>
      <c r="T62" s="79" t="s">
        <v>592</v>
      </c>
      <c r="U62" s="79"/>
      <c r="V62" s="82" t="s">
        <v>683</v>
      </c>
      <c r="W62" s="81">
        <v>43527.831087962964</v>
      </c>
      <c r="X62" s="82" t="s">
        <v>824</v>
      </c>
      <c r="Y62" s="79"/>
      <c r="Z62" s="79"/>
      <c r="AA62" s="85" t="s">
        <v>1122</v>
      </c>
      <c r="AB62" s="79"/>
      <c r="AC62" s="79" t="b">
        <v>0</v>
      </c>
      <c r="AD62" s="79">
        <v>3</v>
      </c>
      <c r="AE62" s="85" t="s">
        <v>1389</v>
      </c>
      <c r="AF62" s="79" t="b">
        <v>0</v>
      </c>
      <c r="AG62" s="79" t="s">
        <v>1401</v>
      </c>
      <c r="AH62" s="79"/>
      <c r="AI62" s="85" t="s">
        <v>1389</v>
      </c>
      <c r="AJ62" s="79" t="b">
        <v>0</v>
      </c>
      <c r="AK62" s="79">
        <v>0</v>
      </c>
      <c r="AL62" s="85" t="s">
        <v>1389</v>
      </c>
      <c r="AM62" s="79" t="s">
        <v>1413</v>
      </c>
      <c r="AN62" s="79" t="b">
        <v>0</v>
      </c>
      <c r="AO62" s="85" t="s">
        <v>1122</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249</v>
      </c>
      <c r="B63" s="64" t="s">
        <v>309</v>
      </c>
      <c r="C63" s="65" t="s">
        <v>3678</v>
      </c>
      <c r="D63" s="66">
        <v>3</v>
      </c>
      <c r="E63" s="67" t="s">
        <v>132</v>
      </c>
      <c r="F63" s="68">
        <v>32</v>
      </c>
      <c r="G63" s="65"/>
      <c r="H63" s="69"/>
      <c r="I63" s="70"/>
      <c r="J63" s="70"/>
      <c r="K63" s="34" t="s">
        <v>65</v>
      </c>
      <c r="L63" s="77">
        <v>63</v>
      </c>
      <c r="M63" s="77"/>
      <c r="N63" s="72"/>
      <c r="O63" s="79" t="s">
        <v>395</v>
      </c>
      <c r="P63" s="81">
        <v>43527.831087962964</v>
      </c>
      <c r="Q63" s="79" t="s">
        <v>409</v>
      </c>
      <c r="R63" s="82" t="s">
        <v>542</v>
      </c>
      <c r="S63" s="79" t="s">
        <v>572</v>
      </c>
      <c r="T63" s="79" t="s">
        <v>592</v>
      </c>
      <c r="U63" s="79"/>
      <c r="V63" s="82" t="s">
        <v>683</v>
      </c>
      <c r="W63" s="81">
        <v>43527.831087962964</v>
      </c>
      <c r="X63" s="82" t="s">
        <v>824</v>
      </c>
      <c r="Y63" s="79"/>
      <c r="Z63" s="79"/>
      <c r="AA63" s="85" t="s">
        <v>1122</v>
      </c>
      <c r="AB63" s="79"/>
      <c r="AC63" s="79" t="b">
        <v>0</v>
      </c>
      <c r="AD63" s="79">
        <v>3</v>
      </c>
      <c r="AE63" s="85" t="s">
        <v>1389</v>
      </c>
      <c r="AF63" s="79" t="b">
        <v>0</v>
      </c>
      <c r="AG63" s="79" t="s">
        <v>1401</v>
      </c>
      <c r="AH63" s="79"/>
      <c r="AI63" s="85" t="s">
        <v>1389</v>
      </c>
      <c r="AJ63" s="79" t="b">
        <v>0</v>
      </c>
      <c r="AK63" s="79">
        <v>0</v>
      </c>
      <c r="AL63" s="85" t="s">
        <v>1389</v>
      </c>
      <c r="AM63" s="79" t="s">
        <v>1413</v>
      </c>
      <c r="AN63" s="79" t="b">
        <v>0</v>
      </c>
      <c r="AO63" s="85" t="s">
        <v>1122</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1</v>
      </c>
      <c r="BE63" s="49">
        <v>4.166666666666667</v>
      </c>
      <c r="BF63" s="48">
        <v>0</v>
      </c>
      <c r="BG63" s="49">
        <v>0</v>
      </c>
      <c r="BH63" s="48">
        <v>0</v>
      </c>
      <c r="BI63" s="49">
        <v>0</v>
      </c>
      <c r="BJ63" s="48">
        <v>23</v>
      </c>
      <c r="BK63" s="49">
        <v>95.83333333333333</v>
      </c>
      <c r="BL63" s="48">
        <v>24</v>
      </c>
    </row>
    <row r="64" spans="1:64" ht="15">
      <c r="A64" s="64" t="s">
        <v>249</v>
      </c>
      <c r="B64" s="64" t="s">
        <v>350</v>
      </c>
      <c r="C64" s="65" t="s">
        <v>3679</v>
      </c>
      <c r="D64" s="66">
        <v>4.4</v>
      </c>
      <c r="E64" s="67" t="s">
        <v>136</v>
      </c>
      <c r="F64" s="68">
        <v>30.470588235294116</v>
      </c>
      <c r="G64" s="65"/>
      <c r="H64" s="69"/>
      <c r="I64" s="70"/>
      <c r="J64" s="70"/>
      <c r="K64" s="34" t="s">
        <v>65</v>
      </c>
      <c r="L64" s="77">
        <v>64</v>
      </c>
      <c r="M64" s="77"/>
      <c r="N64" s="72"/>
      <c r="O64" s="79" t="s">
        <v>395</v>
      </c>
      <c r="P64" s="81">
        <v>43529.838055555556</v>
      </c>
      <c r="Q64" s="79" t="s">
        <v>410</v>
      </c>
      <c r="R64" s="79"/>
      <c r="S64" s="79"/>
      <c r="T64" s="79" t="s">
        <v>593</v>
      </c>
      <c r="U64" s="79"/>
      <c r="V64" s="82" t="s">
        <v>683</v>
      </c>
      <c r="W64" s="81">
        <v>43529.838055555556</v>
      </c>
      <c r="X64" s="82" t="s">
        <v>825</v>
      </c>
      <c r="Y64" s="79"/>
      <c r="Z64" s="79"/>
      <c r="AA64" s="85" t="s">
        <v>1123</v>
      </c>
      <c r="AB64" s="79"/>
      <c r="AC64" s="79" t="b">
        <v>0</v>
      </c>
      <c r="AD64" s="79">
        <v>2</v>
      </c>
      <c r="AE64" s="85" t="s">
        <v>1391</v>
      </c>
      <c r="AF64" s="79" t="b">
        <v>0</v>
      </c>
      <c r="AG64" s="79" t="s">
        <v>1401</v>
      </c>
      <c r="AH64" s="79"/>
      <c r="AI64" s="85" t="s">
        <v>1389</v>
      </c>
      <c r="AJ64" s="79" t="b">
        <v>0</v>
      </c>
      <c r="AK64" s="79">
        <v>0</v>
      </c>
      <c r="AL64" s="85" t="s">
        <v>1389</v>
      </c>
      <c r="AM64" s="79" t="s">
        <v>1413</v>
      </c>
      <c r="AN64" s="79" t="b">
        <v>0</v>
      </c>
      <c r="AO64" s="85" t="s">
        <v>1123</v>
      </c>
      <c r="AP64" s="79" t="s">
        <v>176</v>
      </c>
      <c r="AQ64" s="79">
        <v>0</v>
      </c>
      <c r="AR64" s="79">
        <v>0</v>
      </c>
      <c r="AS64" s="79"/>
      <c r="AT64" s="79"/>
      <c r="AU64" s="79"/>
      <c r="AV64" s="79"/>
      <c r="AW64" s="79"/>
      <c r="AX64" s="79"/>
      <c r="AY64" s="79"/>
      <c r="AZ64" s="79"/>
      <c r="BA64">
        <v>2</v>
      </c>
      <c r="BB64" s="78" t="str">
        <f>REPLACE(INDEX(GroupVertices[Group],MATCH(Edges[[#This Row],[Vertex 1]],GroupVertices[Vertex],0)),1,1,"")</f>
        <v>3</v>
      </c>
      <c r="BC64" s="78" t="str">
        <f>REPLACE(INDEX(GroupVertices[Group],MATCH(Edges[[#This Row],[Vertex 2]],GroupVertices[Vertex],0)),1,1,"")</f>
        <v>2</v>
      </c>
      <c r="BD64" s="48"/>
      <c r="BE64" s="49"/>
      <c r="BF64" s="48"/>
      <c r="BG64" s="49"/>
      <c r="BH64" s="48"/>
      <c r="BI64" s="49"/>
      <c r="BJ64" s="48"/>
      <c r="BK64" s="49"/>
      <c r="BL64" s="48"/>
    </row>
    <row r="65" spans="1:64" ht="15">
      <c r="A65" s="64" t="s">
        <v>249</v>
      </c>
      <c r="B65" s="64" t="s">
        <v>263</v>
      </c>
      <c r="C65" s="65" t="s">
        <v>3678</v>
      </c>
      <c r="D65" s="66">
        <v>3</v>
      </c>
      <c r="E65" s="67" t="s">
        <v>132</v>
      </c>
      <c r="F65" s="68">
        <v>32</v>
      </c>
      <c r="G65" s="65"/>
      <c r="H65" s="69"/>
      <c r="I65" s="70"/>
      <c r="J65" s="70"/>
      <c r="K65" s="34" t="s">
        <v>65</v>
      </c>
      <c r="L65" s="77">
        <v>65</v>
      </c>
      <c r="M65" s="77"/>
      <c r="N65" s="72"/>
      <c r="O65" s="79" t="s">
        <v>396</v>
      </c>
      <c r="P65" s="81">
        <v>43529.838055555556</v>
      </c>
      <c r="Q65" s="79" t="s">
        <v>410</v>
      </c>
      <c r="R65" s="79"/>
      <c r="S65" s="79"/>
      <c r="T65" s="79" t="s">
        <v>593</v>
      </c>
      <c r="U65" s="79"/>
      <c r="V65" s="82" t="s">
        <v>683</v>
      </c>
      <c r="W65" s="81">
        <v>43529.838055555556</v>
      </c>
      <c r="X65" s="82" t="s">
        <v>825</v>
      </c>
      <c r="Y65" s="79"/>
      <c r="Z65" s="79"/>
      <c r="AA65" s="85" t="s">
        <v>1123</v>
      </c>
      <c r="AB65" s="79"/>
      <c r="AC65" s="79" t="b">
        <v>0</v>
      </c>
      <c r="AD65" s="79">
        <v>2</v>
      </c>
      <c r="AE65" s="85" t="s">
        <v>1391</v>
      </c>
      <c r="AF65" s="79" t="b">
        <v>0</v>
      </c>
      <c r="AG65" s="79" t="s">
        <v>1401</v>
      </c>
      <c r="AH65" s="79"/>
      <c r="AI65" s="85" t="s">
        <v>1389</v>
      </c>
      <c r="AJ65" s="79" t="b">
        <v>0</v>
      </c>
      <c r="AK65" s="79">
        <v>0</v>
      </c>
      <c r="AL65" s="85" t="s">
        <v>1389</v>
      </c>
      <c r="AM65" s="79" t="s">
        <v>1413</v>
      </c>
      <c r="AN65" s="79" t="b">
        <v>0</v>
      </c>
      <c r="AO65" s="85" t="s">
        <v>1123</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1</v>
      </c>
      <c r="BE65" s="49">
        <v>8.333333333333334</v>
      </c>
      <c r="BF65" s="48">
        <v>0</v>
      </c>
      <c r="BG65" s="49">
        <v>0</v>
      </c>
      <c r="BH65" s="48">
        <v>0</v>
      </c>
      <c r="BI65" s="49">
        <v>0</v>
      </c>
      <c r="BJ65" s="48">
        <v>11</v>
      </c>
      <c r="BK65" s="49">
        <v>91.66666666666667</v>
      </c>
      <c r="BL65" s="48">
        <v>12</v>
      </c>
    </row>
    <row r="66" spans="1:64" ht="15">
      <c r="A66" s="64" t="s">
        <v>250</v>
      </c>
      <c r="B66" s="64" t="s">
        <v>306</v>
      </c>
      <c r="C66" s="65" t="s">
        <v>3678</v>
      </c>
      <c r="D66" s="66">
        <v>3</v>
      </c>
      <c r="E66" s="67" t="s">
        <v>132</v>
      </c>
      <c r="F66" s="68">
        <v>32</v>
      </c>
      <c r="G66" s="65"/>
      <c r="H66" s="69"/>
      <c r="I66" s="70"/>
      <c r="J66" s="70"/>
      <c r="K66" s="34" t="s">
        <v>65</v>
      </c>
      <c r="L66" s="77">
        <v>66</v>
      </c>
      <c r="M66" s="77"/>
      <c r="N66" s="72"/>
      <c r="O66" s="79" t="s">
        <v>395</v>
      </c>
      <c r="P66" s="81">
        <v>43529.87813657407</v>
      </c>
      <c r="Q66" s="79" t="s">
        <v>404</v>
      </c>
      <c r="R66" s="79"/>
      <c r="S66" s="79"/>
      <c r="T66" s="79" t="s">
        <v>589</v>
      </c>
      <c r="U66" s="79"/>
      <c r="V66" s="82" t="s">
        <v>684</v>
      </c>
      <c r="W66" s="81">
        <v>43529.87813657407</v>
      </c>
      <c r="X66" s="82" t="s">
        <v>826</v>
      </c>
      <c r="Y66" s="79"/>
      <c r="Z66" s="79"/>
      <c r="AA66" s="85" t="s">
        <v>1124</v>
      </c>
      <c r="AB66" s="79"/>
      <c r="AC66" s="79" t="b">
        <v>0</v>
      </c>
      <c r="AD66" s="79">
        <v>0</v>
      </c>
      <c r="AE66" s="85" t="s">
        <v>1389</v>
      </c>
      <c r="AF66" s="79" t="b">
        <v>0</v>
      </c>
      <c r="AG66" s="79" t="s">
        <v>1401</v>
      </c>
      <c r="AH66" s="79"/>
      <c r="AI66" s="85" t="s">
        <v>1389</v>
      </c>
      <c r="AJ66" s="79" t="b">
        <v>0</v>
      </c>
      <c r="AK66" s="79">
        <v>33</v>
      </c>
      <c r="AL66" s="85" t="s">
        <v>1207</v>
      </c>
      <c r="AM66" s="79" t="s">
        <v>1413</v>
      </c>
      <c r="AN66" s="79" t="b">
        <v>0</v>
      </c>
      <c r="AO66" s="85" t="s">
        <v>1207</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2</v>
      </c>
      <c r="BE66" s="49">
        <v>9.090909090909092</v>
      </c>
      <c r="BF66" s="48">
        <v>2</v>
      </c>
      <c r="BG66" s="49">
        <v>9.090909090909092</v>
      </c>
      <c r="BH66" s="48">
        <v>0</v>
      </c>
      <c r="BI66" s="49">
        <v>0</v>
      </c>
      <c r="BJ66" s="48">
        <v>18</v>
      </c>
      <c r="BK66" s="49">
        <v>81.81818181818181</v>
      </c>
      <c r="BL66" s="48">
        <v>22</v>
      </c>
    </row>
    <row r="67" spans="1:64" ht="15">
      <c r="A67" s="64" t="s">
        <v>251</v>
      </c>
      <c r="B67" s="64" t="s">
        <v>306</v>
      </c>
      <c r="C67" s="65" t="s">
        <v>3678</v>
      </c>
      <c r="D67" s="66">
        <v>3</v>
      </c>
      <c r="E67" s="67" t="s">
        <v>132</v>
      </c>
      <c r="F67" s="68">
        <v>32</v>
      </c>
      <c r="G67" s="65"/>
      <c r="H67" s="69"/>
      <c r="I67" s="70"/>
      <c r="J67" s="70"/>
      <c r="K67" s="34" t="s">
        <v>65</v>
      </c>
      <c r="L67" s="77">
        <v>67</v>
      </c>
      <c r="M67" s="77"/>
      <c r="N67" s="72"/>
      <c r="O67" s="79" t="s">
        <v>395</v>
      </c>
      <c r="P67" s="81">
        <v>43530.01459490741</v>
      </c>
      <c r="Q67" s="79" t="s">
        <v>404</v>
      </c>
      <c r="R67" s="79"/>
      <c r="S67" s="79"/>
      <c r="T67" s="79" t="s">
        <v>589</v>
      </c>
      <c r="U67" s="79"/>
      <c r="V67" s="82" t="s">
        <v>685</v>
      </c>
      <c r="W67" s="81">
        <v>43530.01459490741</v>
      </c>
      <c r="X67" s="82" t="s">
        <v>827</v>
      </c>
      <c r="Y67" s="79"/>
      <c r="Z67" s="79"/>
      <c r="AA67" s="85" t="s">
        <v>1125</v>
      </c>
      <c r="AB67" s="79"/>
      <c r="AC67" s="79" t="b">
        <v>0</v>
      </c>
      <c r="AD67" s="79">
        <v>0</v>
      </c>
      <c r="AE67" s="85" t="s">
        <v>1389</v>
      </c>
      <c r="AF67" s="79" t="b">
        <v>0</v>
      </c>
      <c r="AG67" s="79" t="s">
        <v>1401</v>
      </c>
      <c r="AH67" s="79"/>
      <c r="AI67" s="85" t="s">
        <v>1389</v>
      </c>
      <c r="AJ67" s="79" t="b">
        <v>0</v>
      </c>
      <c r="AK67" s="79">
        <v>33</v>
      </c>
      <c r="AL67" s="85" t="s">
        <v>1207</v>
      </c>
      <c r="AM67" s="79" t="s">
        <v>1410</v>
      </c>
      <c r="AN67" s="79" t="b">
        <v>0</v>
      </c>
      <c r="AO67" s="85" t="s">
        <v>1207</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2</v>
      </c>
      <c r="BE67" s="49">
        <v>9.090909090909092</v>
      </c>
      <c r="BF67" s="48">
        <v>2</v>
      </c>
      <c r="BG67" s="49">
        <v>9.090909090909092</v>
      </c>
      <c r="BH67" s="48">
        <v>0</v>
      </c>
      <c r="BI67" s="49">
        <v>0</v>
      </c>
      <c r="BJ67" s="48">
        <v>18</v>
      </c>
      <c r="BK67" s="49">
        <v>81.81818181818181</v>
      </c>
      <c r="BL67" s="48">
        <v>22</v>
      </c>
    </row>
    <row r="68" spans="1:64" ht="15">
      <c r="A68" s="64" t="s">
        <v>252</v>
      </c>
      <c r="B68" s="64" t="s">
        <v>354</v>
      </c>
      <c r="C68" s="65" t="s">
        <v>3678</v>
      </c>
      <c r="D68" s="66">
        <v>3</v>
      </c>
      <c r="E68" s="67" t="s">
        <v>132</v>
      </c>
      <c r="F68" s="68">
        <v>32</v>
      </c>
      <c r="G68" s="65"/>
      <c r="H68" s="69"/>
      <c r="I68" s="70"/>
      <c r="J68" s="70"/>
      <c r="K68" s="34" t="s">
        <v>65</v>
      </c>
      <c r="L68" s="77">
        <v>68</v>
      </c>
      <c r="M68" s="77"/>
      <c r="N68" s="72"/>
      <c r="O68" s="79" t="s">
        <v>395</v>
      </c>
      <c r="P68" s="81">
        <v>43530.60789351852</v>
      </c>
      <c r="Q68" s="79" t="s">
        <v>411</v>
      </c>
      <c r="R68" s="79"/>
      <c r="S68" s="79"/>
      <c r="T68" s="79"/>
      <c r="U68" s="79"/>
      <c r="V68" s="82" t="s">
        <v>686</v>
      </c>
      <c r="W68" s="81">
        <v>43530.60789351852</v>
      </c>
      <c r="X68" s="82" t="s">
        <v>828</v>
      </c>
      <c r="Y68" s="79"/>
      <c r="Z68" s="79"/>
      <c r="AA68" s="85" t="s">
        <v>1126</v>
      </c>
      <c r="AB68" s="79"/>
      <c r="AC68" s="79" t="b">
        <v>0</v>
      </c>
      <c r="AD68" s="79">
        <v>0</v>
      </c>
      <c r="AE68" s="85" t="s">
        <v>1389</v>
      </c>
      <c r="AF68" s="79" t="b">
        <v>0</v>
      </c>
      <c r="AG68" s="79" t="s">
        <v>1401</v>
      </c>
      <c r="AH68" s="79"/>
      <c r="AI68" s="85" t="s">
        <v>1389</v>
      </c>
      <c r="AJ68" s="79" t="b">
        <v>0</v>
      </c>
      <c r="AK68" s="79">
        <v>2</v>
      </c>
      <c r="AL68" s="85" t="s">
        <v>1291</v>
      </c>
      <c r="AM68" s="79" t="s">
        <v>1411</v>
      </c>
      <c r="AN68" s="79" t="b">
        <v>0</v>
      </c>
      <c r="AO68" s="85" t="s">
        <v>1291</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252</v>
      </c>
      <c r="B69" s="64" t="s">
        <v>353</v>
      </c>
      <c r="C69" s="65" t="s">
        <v>3678</v>
      </c>
      <c r="D69" s="66">
        <v>3</v>
      </c>
      <c r="E69" s="67" t="s">
        <v>132</v>
      </c>
      <c r="F69" s="68">
        <v>32</v>
      </c>
      <c r="G69" s="65"/>
      <c r="H69" s="69"/>
      <c r="I69" s="70"/>
      <c r="J69" s="70"/>
      <c r="K69" s="34" t="s">
        <v>65</v>
      </c>
      <c r="L69" s="77">
        <v>69</v>
      </c>
      <c r="M69" s="77"/>
      <c r="N69" s="72"/>
      <c r="O69" s="79" t="s">
        <v>395</v>
      </c>
      <c r="P69" s="81">
        <v>43530.60789351852</v>
      </c>
      <c r="Q69" s="79" t="s">
        <v>411</v>
      </c>
      <c r="R69" s="79"/>
      <c r="S69" s="79"/>
      <c r="T69" s="79"/>
      <c r="U69" s="79"/>
      <c r="V69" s="82" t="s">
        <v>686</v>
      </c>
      <c r="W69" s="81">
        <v>43530.60789351852</v>
      </c>
      <c r="X69" s="82" t="s">
        <v>828</v>
      </c>
      <c r="Y69" s="79"/>
      <c r="Z69" s="79"/>
      <c r="AA69" s="85" t="s">
        <v>1126</v>
      </c>
      <c r="AB69" s="79"/>
      <c r="AC69" s="79" t="b">
        <v>0</v>
      </c>
      <c r="AD69" s="79">
        <v>0</v>
      </c>
      <c r="AE69" s="85" t="s">
        <v>1389</v>
      </c>
      <c r="AF69" s="79" t="b">
        <v>0</v>
      </c>
      <c r="AG69" s="79" t="s">
        <v>1401</v>
      </c>
      <c r="AH69" s="79"/>
      <c r="AI69" s="85" t="s">
        <v>1389</v>
      </c>
      <c r="AJ69" s="79" t="b">
        <v>0</v>
      </c>
      <c r="AK69" s="79">
        <v>2</v>
      </c>
      <c r="AL69" s="85" t="s">
        <v>1291</v>
      </c>
      <c r="AM69" s="79" t="s">
        <v>1411</v>
      </c>
      <c r="AN69" s="79" t="b">
        <v>0</v>
      </c>
      <c r="AO69" s="85" t="s">
        <v>1291</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1</v>
      </c>
      <c r="BE69" s="49">
        <v>4.761904761904762</v>
      </c>
      <c r="BF69" s="48">
        <v>0</v>
      </c>
      <c r="BG69" s="49">
        <v>0</v>
      </c>
      <c r="BH69" s="48">
        <v>0</v>
      </c>
      <c r="BI69" s="49">
        <v>0</v>
      </c>
      <c r="BJ69" s="48">
        <v>20</v>
      </c>
      <c r="BK69" s="49">
        <v>95.23809523809524</v>
      </c>
      <c r="BL69" s="48">
        <v>21</v>
      </c>
    </row>
    <row r="70" spans="1:64" ht="15">
      <c r="A70" s="64" t="s">
        <v>252</v>
      </c>
      <c r="B70" s="64" t="s">
        <v>350</v>
      </c>
      <c r="C70" s="65" t="s">
        <v>3678</v>
      </c>
      <c r="D70" s="66">
        <v>3</v>
      </c>
      <c r="E70" s="67" t="s">
        <v>132</v>
      </c>
      <c r="F70" s="68">
        <v>32</v>
      </c>
      <c r="G70" s="65"/>
      <c r="H70" s="69"/>
      <c r="I70" s="70"/>
      <c r="J70" s="70"/>
      <c r="K70" s="34" t="s">
        <v>65</v>
      </c>
      <c r="L70" s="77">
        <v>70</v>
      </c>
      <c r="M70" s="77"/>
      <c r="N70" s="72"/>
      <c r="O70" s="79" t="s">
        <v>395</v>
      </c>
      <c r="P70" s="81">
        <v>43530.60789351852</v>
      </c>
      <c r="Q70" s="79" t="s">
        <v>411</v>
      </c>
      <c r="R70" s="79"/>
      <c r="S70" s="79"/>
      <c r="T70" s="79"/>
      <c r="U70" s="79"/>
      <c r="V70" s="82" t="s">
        <v>686</v>
      </c>
      <c r="W70" s="81">
        <v>43530.60789351852</v>
      </c>
      <c r="X70" s="82" t="s">
        <v>828</v>
      </c>
      <c r="Y70" s="79"/>
      <c r="Z70" s="79"/>
      <c r="AA70" s="85" t="s">
        <v>1126</v>
      </c>
      <c r="AB70" s="79"/>
      <c r="AC70" s="79" t="b">
        <v>0</v>
      </c>
      <c r="AD70" s="79">
        <v>0</v>
      </c>
      <c r="AE70" s="85" t="s">
        <v>1389</v>
      </c>
      <c r="AF70" s="79" t="b">
        <v>0</v>
      </c>
      <c r="AG70" s="79" t="s">
        <v>1401</v>
      </c>
      <c r="AH70" s="79"/>
      <c r="AI70" s="85" t="s">
        <v>1389</v>
      </c>
      <c r="AJ70" s="79" t="b">
        <v>0</v>
      </c>
      <c r="AK70" s="79">
        <v>2</v>
      </c>
      <c r="AL70" s="85" t="s">
        <v>1291</v>
      </c>
      <c r="AM70" s="79" t="s">
        <v>1411</v>
      </c>
      <c r="AN70" s="79" t="b">
        <v>0</v>
      </c>
      <c r="AO70" s="85" t="s">
        <v>1291</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253</v>
      </c>
      <c r="B71" s="64" t="s">
        <v>374</v>
      </c>
      <c r="C71" s="65" t="s">
        <v>3678</v>
      </c>
      <c r="D71" s="66">
        <v>3</v>
      </c>
      <c r="E71" s="67" t="s">
        <v>132</v>
      </c>
      <c r="F71" s="68">
        <v>32</v>
      </c>
      <c r="G71" s="65"/>
      <c r="H71" s="69"/>
      <c r="I71" s="70"/>
      <c r="J71" s="70"/>
      <c r="K71" s="34" t="s">
        <v>65</v>
      </c>
      <c r="L71" s="77">
        <v>71</v>
      </c>
      <c r="M71" s="77"/>
      <c r="N71" s="72"/>
      <c r="O71" s="79" t="s">
        <v>395</v>
      </c>
      <c r="P71" s="81">
        <v>43531.58756944445</v>
      </c>
      <c r="Q71" s="79" t="s">
        <v>412</v>
      </c>
      <c r="R71" s="82" t="s">
        <v>543</v>
      </c>
      <c r="S71" s="79" t="s">
        <v>573</v>
      </c>
      <c r="T71" s="79" t="s">
        <v>594</v>
      </c>
      <c r="U71" s="79"/>
      <c r="V71" s="82" t="s">
        <v>687</v>
      </c>
      <c r="W71" s="81">
        <v>43531.58756944445</v>
      </c>
      <c r="X71" s="82" t="s">
        <v>829</v>
      </c>
      <c r="Y71" s="79"/>
      <c r="Z71" s="79"/>
      <c r="AA71" s="85" t="s">
        <v>1127</v>
      </c>
      <c r="AB71" s="79"/>
      <c r="AC71" s="79" t="b">
        <v>0</v>
      </c>
      <c r="AD71" s="79">
        <v>3</v>
      </c>
      <c r="AE71" s="85" t="s">
        <v>1389</v>
      </c>
      <c r="AF71" s="79" t="b">
        <v>0</v>
      </c>
      <c r="AG71" s="79" t="s">
        <v>1401</v>
      </c>
      <c r="AH71" s="79"/>
      <c r="AI71" s="85" t="s">
        <v>1389</v>
      </c>
      <c r="AJ71" s="79" t="b">
        <v>0</v>
      </c>
      <c r="AK71" s="79">
        <v>1</v>
      </c>
      <c r="AL71" s="85" t="s">
        <v>1389</v>
      </c>
      <c r="AM71" s="79" t="s">
        <v>1412</v>
      </c>
      <c r="AN71" s="79" t="b">
        <v>0</v>
      </c>
      <c r="AO71" s="85" t="s">
        <v>1127</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253</v>
      </c>
      <c r="B72" s="64" t="s">
        <v>375</v>
      </c>
      <c r="C72" s="65" t="s">
        <v>3678</v>
      </c>
      <c r="D72" s="66">
        <v>3</v>
      </c>
      <c r="E72" s="67" t="s">
        <v>132</v>
      </c>
      <c r="F72" s="68">
        <v>32</v>
      </c>
      <c r="G72" s="65"/>
      <c r="H72" s="69"/>
      <c r="I72" s="70"/>
      <c r="J72" s="70"/>
      <c r="K72" s="34" t="s">
        <v>65</v>
      </c>
      <c r="L72" s="77">
        <v>72</v>
      </c>
      <c r="M72" s="77"/>
      <c r="N72" s="72"/>
      <c r="O72" s="79" t="s">
        <v>395</v>
      </c>
      <c r="P72" s="81">
        <v>43531.58756944445</v>
      </c>
      <c r="Q72" s="79" t="s">
        <v>412</v>
      </c>
      <c r="R72" s="82" t="s">
        <v>543</v>
      </c>
      <c r="S72" s="79" t="s">
        <v>573</v>
      </c>
      <c r="T72" s="79" t="s">
        <v>594</v>
      </c>
      <c r="U72" s="79"/>
      <c r="V72" s="82" t="s">
        <v>687</v>
      </c>
      <c r="W72" s="81">
        <v>43531.58756944445</v>
      </c>
      <c r="X72" s="82" t="s">
        <v>829</v>
      </c>
      <c r="Y72" s="79"/>
      <c r="Z72" s="79"/>
      <c r="AA72" s="85" t="s">
        <v>1127</v>
      </c>
      <c r="AB72" s="79"/>
      <c r="AC72" s="79" t="b">
        <v>0</v>
      </c>
      <c r="AD72" s="79">
        <v>3</v>
      </c>
      <c r="AE72" s="85" t="s">
        <v>1389</v>
      </c>
      <c r="AF72" s="79" t="b">
        <v>0</v>
      </c>
      <c r="AG72" s="79" t="s">
        <v>1401</v>
      </c>
      <c r="AH72" s="79"/>
      <c r="AI72" s="85" t="s">
        <v>1389</v>
      </c>
      <c r="AJ72" s="79" t="b">
        <v>0</v>
      </c>
      <c r="AK72" s="79">
        <v>1</v>
      </c>
      <c r="AL72" s="85" t="s">
        <v>1389</v>
      </c>
      <c r="AM72" s="79" t="s">
        <v>1412</v>
      </c>
      <c r="AN72" s="79" t="b">
        <v>0</v>
      </c>
      <c r="AO72" s="85" t="s">
        <v>1127</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253</v>
      </c>
      <c r="B73" s="64" t="s">
        <v>376</v>
      </c>
      <c r="C73" s="65" t="s">
        <v>3678</v>
      </c>
      <c r="D73" s="66">
        <v>3</v>
      </c>
      <c r="E73" s="67" t="s">
        <v>132</v>
      </c>
      <c r="F73" s="68">
        <v>32</v>
      </c>
      <c r="G73" s="65"/>
      <c r="H73" s="69"/>
      <c r="I73" s="70"/>
      <c r="J73" s="70"/>
      <c r="K73" s="34" t="s">
        <v>65</v>
      </c>
      <c r="L73" s="77">
        <v>73</v>
      </c>
      <c r="M73" s="77"/>
      <c r="N73" s="72"/>
      <c r="O73" s="79" t="s">
        <v>395</v>
      </c>
      <c r="P73" s="81">
        <v>43531.58756944445</v>
      </c>
      <c r="Q73" s="79" t="s">
        <v>412</v>
      </c>
      <c r="R73" s="82" t="s">
        <v>543</v>
      </c>
      <c r="S73" s="79" t="s">
        <v>573</v>
      </c>
      <c r="T73" s="79" t="s">
        <v>594</v>
      </c>
      <c r="U73" s="79"/>
      <c r="V73" s="82" t="s">
        <v>687</v>
      </c>
      <c r="W73" s="81">
        <v>43531.58756944445</v>
      </c>
      <c r="X73" s="82" t="s">
        <v>829</v>
      </c>
      <c r="Y73" s="79"/>
      <c r="Z73" s="79"/>
      <c r="AA73" s="85" t="s">
        <v>1127</v>
      </c>
      <c r="AB73" s="79"/>
      <c r="AC73" s="79" t="b">
        <v>0</v>
      </c>
      <c r="AD73" s="79">
        <v>3</v>
      </c>
      <c r="AE73" s="85" t="s">
        <v>1389</v>
      </c>
      <c r="AF73" s="79" t="b">
        <v>0</v>
      </c>
      <c r="AG73" s="79" t="s">
        <v>1401</v>
      </c>
      <c r="AH73" s="79"/>
      <c r="AI73" s="85" t="s">
        <v>1389</v>
      </c>
      <c r="AJ73" s="79" t="b">
        <v>0</v>
      </c>
      <c r="AK73" s="79">
        <v>1</v>
      </c>
      <c r="AL73" s="85" t="s">
        <v>1389</v>
      </c>
      <c r="AM73" s="79" t="s">
        <v>1412</v>
      </c>
      <c r="AN73" s="79" t="b">
        <v>0</v>
      </c>
      <c r="AO73" s="85" t="s">
        <v>1127</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253</v>
      </c>
      <c r="B74" s="64" t="s">
        <v>377</v>
      </c>
      <c r="C74" s="65" t="s">
        <v>3678</v>
      </c>
      <c r="D74" s="66">
        <v>3</v>
      </c>
      <c r="E74" s="67" t="s">
        <v>132</v>
      </c>
      <c r="F74" s="68">
        <v>32</v>
      </c>
      <c r="G74" s="65"/>
      <c r="H74" s="69"/>
      <c r="I74" s="70"/>
      <c r="J74" s="70"/>
      <c r="K74" s="34" t="s">
        <v>65</v>
      </c>
      <c r="L74" s="77">
        <v>74</v>
      </c>
      <c r="M74" s="77"/>
      <c r="N74" s="72"/>
      <c r="O74" s="79" t="s">
        <v>395</v>
      </c>
      <c r="P74" s="81">
        <v>43531.58756944445</v>
      </c>
      <c r="Q74" s="79" t="s">
        <v>412</v>
      </c>
      <c r="R74" s="82" t="s">
        <v>543</v>
      </c>
      <c r="S74" s="79" t="s">
        <v>573</v>
      </c>
      <c r="T74" s="79" t="s">
        <v>594</v>
      </c>
      <c r="U74" s="79"/>
      <c r="V74" s="82" t="s">
        <v>687</v>
      </c>
      <c r="W74" s="81">
        <v>43531.58756944445</v>
      </c>
      <c r="X74" s="82" t="s">
        <v>829</v>
      </c>
      <c r="Y74" s="79"/>
      <c r="Z74" s="79"/>
      <c r="AA74" s="85" t="s">
        <v>1127</v>
      </c>
      <c r="AB74" s="79"/>
      <c r="AC74" s="79" t="b">
        <v>0</v>
      </c>
      <c r="AD74" s="79">
        <v>3</v>
      </c>
      <c r="AE74" s="85" t="s">
        <v>1389</v>
      </c>
      <c r="AF74" s="79" t="b">
        <v>0</v>
      </c>
      <c r="AG74" s="79" t="s">
        <v>1401</v>
      </c>
      <c r="AH74" s="79"/>
      <c r="AI74" s="85" t="s">
        <v>1389</v>
      </c>
      <c r="AJ74" s="79" t="b">
        <v>0</v>
      </c>
      <c r="AK74" s="79">
        <v>1</v>
      </c>
      <c r="AL74" s="85" t="s">
        <v>1389</v>
      </c>
      <c r="AM74" s="79" t="s">
        <v>1412</v>
      </c>
      <c r="AN74" s="79" t="b">
        <v>0</v>
      </c>
      <c r="AO74" s="85" t="s">
        <v>1127</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254</v>
      </c>
      <c r="B75" s="64" t="s">
        <v>377</v>
      </c>
      <c r="C75" s="65" t="s">
        <v>3678</v>
      </c>
      <c r="D75" s="66">
        <v>3</v>
      </c>
      <c r="E75" s="67" t="s">
        <v>132</v>
      </c>
      <c r="F75" s="68">
        <v>32</v>
      </c>
      <c r="G75" s="65"/>
      <c r="H75" s="69"/>
      <c r="I75" s="70"/>
      <c r="J75" s="70"/>
      <c r="K75" s="34" t="s">
        <v>65</v>
      </c>
      <c r="L75" s="77">
        <v>75</v>
      </c>
      <c r="M75" s="77"/>
      <c r="N75" s="72"/>
      <c r="O75" s="79" t="s">
        <v>395</v>
      </c>
      <c r="P75" s="81">
        <v>43531.590625</v>
      </c>
      <c r="Q75" s="79" t="s">
        <v>413</v>
      </c>
      <c r="R75" s="82" t="s">
        <v>543</v>
      </c>
      <c r="S75" s="79" t="s">
        <v>573</v>
      </c>
      <c r="T75" s="79" t="s">
        <v>595</v>
      </c>
      <c r="U75" s="79"/>
      <c r="V75" s="82" t="s">
        <v>688</v>
      </c>
      <c r="W75" s="81">
        <v>43531.590625</v>
      </c>
      <c r="X75" s="82" t="s">
        <v>830</v>
      </c>
      <c r="Y75" s="79"/>
      <c r="Z75" s="79"/>
      <c r="AA75" s="85" t="s">
        <v>1128</v>
      </c>
      <c r="AB75" s="79"/>
      <c r="AC75" s="79" t="b">
        <v>0</v>
      </c>
      <c r="AD75" s="79">
        <v>0</v>
      </c>
      <c r="AE75" s="85" t="s">
        <v>1389</v>
      </c>
      <c r="AF75" s="79" t="b">
        <v>0</v>
      </c>
      <c r="AG75" s="79" t="s">
        <v>1401</v>
      </c>
      <c r="AH75" s="79"/>
      <c r="AI75" s="85" t="s">
        <v>1389</v>
      </c>
      <c r="AJ75" s="79" t="b">
        <v>0</v>
      </c>
      <c r="AK75" s="79">
        <v>1</v>
      </c>
      <c r="AL75" s="85" t="s">
        <v>1127</v>
      </c>
      <c r="AM75" s="79" t="s">
        <v>1411</v>
      </c>
      <c r="AN75" s="79" t="b">
        <v>0</v>
      </c>
      <c r="AO75" s="85" t="s">
        <v>1127</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253</v>
      </c>
      <c r="B76" s="64" t="s">
        <v>336</v>
      </c>
      <c r="C76" s="65" t="s">
        <v>3678</v>
      </c>
      <c r="D76" s="66">
        <v>3</v>
      </c>
      <c r="E76" s="67" t="s">
        <v>132</v>
      </c>
      <c r="F76" s="68">
        <v>32</v>
      </c>
      <c r="G76" s="65"/>
      <c r="H76" s="69"/>
      <c r="I76" s="70"/>
      <c r="J76" s="70"/>
      <c r="K76" s="34" t="s">
        <v>65</v>
      </c>
      <c r="L76" s="77">
        <v>76</v>
      </c>
      <c r="M76" s="77"/>
      <c r="N76" s="72"/>
      <c r="O76" s="79" t="s">
        <v>395</v>
      </c>
      <c r="P76" s="81">
        <v>43527.604525462964</v>
      </c>
      <c r="Q76" s="79" t="s">
        <v>405</v>
      </c>
      <c r="R76" s="79"/>
      <c r="S76" s="79"/>
      <c r="T76" s="79" t="s">
        <v>590</v>
      </c>
      <c r="U76" s="79"/>
      <c r="V76" s="82" t="s">
        <v>687</v>
      </c>
      <c r="W76" s="81">
        <v>43527.604525462964</v>
      </c>
      <c r="X76" s="82" t="s">
        <v>831</v>
      </c>
      <c r="Y76" s="79"/>
      <c r="Z76" s="79"/>
      <c r="AA76" s="85" t="s">
        <v>1129</v>
      </c>
      <c r="AB76" s="79"/>
      <c r="AC76" s="79" t="b">
        <v>0</v>
      </c>
      <c r="AD76" s="79">
        <v>0</v>
      </c>
      <c r="AE76" s="85" t="s">
        <v>1389</v>
      </c>
      <c r="AF76" s="79" t="b">
        <v>1</v>
      </c>
      <c r="AG76" s="79" t="s">
        <v>1401</v>
      </c>
      <c r="AH76" s="79"/>
      <c r="AI76" s="85" t="s">
        <v>1403</v>
      </c>
      <c r="AJ76" s="79" t="b">
        <v>0</v>
      </c>
      <c r="AK76" s="79">
        <v>3</v>
      </c>
      <c r="AL76" s="85" t="s">
        <v>1284</v>
      </c>
      <c r="AM76" s="79" t="s">
        <v>1411</v>
      </c>
      <c r="AN76" s="79" t="b">
        <v>0</v>
      </c>
      <c r="AO76" s="85" t="s">
        <v>1284</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253</v>
      </c>
      <c r="B77" s="64" t="s">
        <v>351</v>
      </c>
      <c r="C77" s="65" t="s">
        <v>3678</v>
      </c>
      <c r="D77" s="66">
        <v>3</v>
      </c>
      <c r="E77" s="67" t="s">
        <v>132</v>
      </c>
      <c r="F77" s="68">
        <v>32</v>
      </c>
      <c r="G77" s="65"/>
      <c r="H77" s="69"/>
      <c r="I77" s="70"/>
      <c r="J77" s="70"/>
      <c r="K77" s="34" t="s">
        <v>65</v>
      </c>
      <c r="L77" s="77">
        <v>77</v>
      </c>
      <c r="M77" s="77"/>
      <c r="N77" s="72"/>
      <c r="O77" s="79" t="s">
        <v>395</v>
      </c>
      <c r="P77" s="81">
        <v>43527.604525462964</v>
      </c>
      <c r="Q77" s="79" t="s">
        <v>405</v>
      </c>
      <c r="R77" s="79"/>
      <c r="S77" s="79"/>
      <c r="T77" s="79" t="s">
        <v>590</v>
      </c>
      <c r="U77" s="79"/>
      <c r="V77" s="82" t="s">
        <v>687</v>
      </c>
      <c r="W77" s="81">
        <v>43527.604525462964</v>
      </c>
      <c r="X77" s="82" t="s">
        <v>831</v>
      </c>
      <c r="Y77" s="79"/>
      <c r="Z77" s="79"/>
      <c r="AA77" s="85" t="s">
        <v>1129</v>
      </c>
      <c r="AB77" s="79"/>
      <c r="AC77" s="79" t="b">
        <v>0</v>
      </c>
      <c r="AD77" s="79">
        <v>0</v>
      </c>
      <c r="AE77" s="85" t="s">
        <v>1389</v>
      </c>
      <c r="AF77" s="79" t="b">
        <v>1</v>
      </c>
      <c r="AG77" s="79" t="s">
        <v>1401</v>
      </c>
      <c r="AH77" s="79"/>
      <c r="AI77" s="85" t="s">
        <v>1403</v>
      </c>
      <c r="AJ77" s="79" t="b">
        <v>0</v>
      </c>
      <c r="AK77" s="79">
        <v>3</v>
      </c>
      <c r="AL77" s="85" t="s">
        <v>1284</v>
      </c>
      <c r="AM77" s="79" t="s">
        <v>1411</v>
      </c>
      <c r="AN77" s="79" t="b">
        <v>0</v>
      </c>
      <c r="AO77" s="85" t="s">
        <v>1284</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253</v>
      </c>
      <c r="B78" s="64" t="s">
        <v>350</v>
      </c>
      <c r="C78" s="65" t="s">
        <v>3679</v>
      </c>
      <c r="D78" s="66">
        <v>4.4</v>
      </c>
      <c r="E78" s="67" t="s">
        <v>136</v>
      </c>
      <c r="F78" s="68">
        <v>30.470588235294116</v>
      </c>
      <c r="G78" s="65"/>
      <c r="H78" s="69"/>
      <c r="I78" s="70"/>
      <c r="J78" s="70"/>
      <c r="K78" s="34" t="s">
        <v>65</v>
      </c>
      <c r="L78" s="77">
        <v>78</v>
      </c>
      <c r="M78" s="77"/>
      <c r="N78" s="72"/>
      <c r="O78" s="79" t="s">
        <v>395</v>
      </c>
      <c r="P78" s="81">
        <v>43527.604525462964</v>
      </c>
      <c r="Q78" s="79" t="s">
        <v>405</v>
      </c>
      <c r="R78" s="79"/>
      <c r="S78" s="79"/>
      <c r="T78" s="79" t="s">
        <v>590</v>
      </c>
      <c r="U78" s="79"/>
      <c r="V78" s="82" t="s">
        <v>687</v>
      </c>
      <c r="W78" s="81">
        <v>43527.604525462964</v>
      </c>
      <c r="X78" s="82" t="s">
        <v>831</v>
      </c>
      <c r="Y78" s="79"/>
      <c r="Z78" s="79"/>
      <c r="AA78" s="85" t="s">
        <v>1129</v>
      </c>
      <c r="AB78" s="79"/>
      <c r="AC78" s="79" t="b">
        <v>0</v>
      </c>
      <c r="AD78" s="79">
        <v>0</v>
      </c>
      <c r="AE78" s="85" t="s">
        <v>1389</v>
      </c>
      <c r="AF78" s="79" t="b">
        <v>1</v>
      </c>
      <c r="AG78" s="79" t="s">
        <v>1401</v>
      </c>
      <c r="AH78" s="79"/>
      <c r="AI78" s="85" t="s">
        <v>1403</v>
      </c>
      <c r="AJ78" s="79" t="b">
        <v>0</v>
      </c>
      <c r="AK78" s="79">
        <v>3</v>
      </c>
      <c r="AL78" s="85" t="s">
        <v>1284</v>
      </c>
      <c r="AM78" s="79" t="s">
        <v>1411</v>
      </c>
      <c r="AN78" s="79" t="b">
        <v>0</v>
      </c>
      <c r="AO78" s="85" t="s">
        <v>1284</v>
      </c>
      <c r="AP78" s="79" t="s">
        <v>176</v>
      </c>
      <c r="AQ78" s="79">
        <v>0</v>
      </c>
      <c r="AR78" s="79">
        <v>0</v>
      </c>
      <c r="AS78" s="79"/>
      <c r="AT78" s="79"/>
      <c r="AU78" s="79"/>
      <c r="AV78" s="79"/>
      <c r="AW78" s="79"/>
      <c r="AX78" s="79"/>
      <c r="AY78" s="79"/>
      <c r="AZ78" s="79"/>
      <c r="BA78">
        <v>2</v>
      </c>
      <c r="BB78" s="78" t="str">
        <f>REPLACE(INDEX(GroupVertices[Group],MATCH(Edges[[#This Row],[Vertex 1]],GroupVertices[Vertex],0)),1,1,"")</f>
        <v>4</v>
      </c>
      <c r="BC78" s="78" t="str">
        <f>REPLACE(INDEX(GroupVertices[Group],MATCH(Edges[[#This Row],[Vertex 2]],GroupVertices[Vertex],0)),1,1,"")</f>
        <v>2</v>
      </c>
      <c r="BD78" s="48">
        <v>2</v>
      </c>
      <c r="BE78" s="49">
        <v>10</v>
      </c>
      <c r="BF78" s="48">
        <v>0</v>
      </c>
      <c r="BG78" s="49">
        <v>0</v>
      </c>
      <c r="BH78" s="48">
        <v>0</v>
      </c>
      <c r="BI78" s="49">
        <v>0</v>
      </c>
      <c r="BJ78" s="48">
        <v>18</v>
      </c>
      <c r="BK78" s="49">
        <v>90</v>
      </c>
      <c r="BL78" s="48">
        <v>20</v>
      </c>
    </row>
    <row r="79" spans="1:64" ht="15">
      <c r="A79" s="64" t="s">
        <v>253</v>
      </c>
      <c r="B79" s="64" t="s">
        <v>254</v>
      </c>
      <c r="C79" s="65" t="s">
        <v>3678</v>
      </c>
      <c r="D79" s="66">
        <v>3</v>
      </c>
      <c r="E79" s="67" t="s">
        <v>132</v>
      </c>
      <c r="F79" s="68">
        <v>32</v>
      </c>
      <c r="G79" s="65"/>
      <c r="H79" s="69"/>
      <c r="I79" s="70"/>
      <c r="J79" s="70"/>
      <c r="K79" s="34" t="s">
        <v>66</v>
      </c>
      <c r="L79" s="77">
        <v>79</v>
      </c>
      <c r="M79" s="77"/>
      <c r="N79" s="72"/>
      <c r="O79" s="79" t="s">
        <v>395</v>
      </c>
      <c r="P79" s="81">
        <v>43531.58756944445</v>
      </c>
      <c r="Q79" s="79" t="s">
        <v>412</v>
      </c>
      <c r="R79" s="82" t="s">
        <v>543</v>
      </c>
      <c r="S79" s="79" t="s">
        <v>573</v>
      </c>
      <c r="T79" s="79" t="s">
        <v>594</v>
      </c>
      <c r="U79" s="79"/>
      <c r="V79" s="82" t="s">
        <v>687</v>
      </c>
      <c r="W79" s="81">
        <v>43531.58756944445</v>
      </c>
      <c r="X79" s="82" t="s">
        <v>829</v>
      </c>
      <c r="Y79" s="79"/>
      <c r="Z79" s="79"/>
      <c r="AA79" s="85" t="s">
        <v>1127</v>
      </c>
      <c r="AB79" s="79"/>
      <c r="AC79" s="79" t="b">
        <v>0</v>
      </c>
      <c r="AD79" s="79">
        <v>3</v>
      </c>
      <c r="AE79" s="85" t="s">
        <v>1389</v>
      </c>
      <c r="AF79" s="79" t="b">
        <v>0</v>
      </c>
      <c r="AG79" s="79" t="s">
        <v>1401</v>
      </c>
      <c r="AH79" s="79"/>
      <c r="AI79" s="85" t="s">
        <v>1389</v>
      </c>
      <c r="AJ79" s="79" t="b">
        <v>0</v>
      </c>
      <c r="AK79" s="79">
        <v>1</v>
      </c>
      <c r="AL79" s="85" t="s">
        <v>1389</v>
      </c>
      <c r="AM79" s="79" t="s">
        <v>1412</v>
      </c>
      <c r="AN79" s="79" t="b">
        <v>0</v>
      </c>
      <c r="AO79" s="85" t="s">
        <v>1127</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v>1</v>
      </c>
      <c r="BE79" s="49">
        <v>6.666666666666667</v>
      </c>
      <c r="BF79" s="48">
        <v>1</v>
      </c>
      <c r="BG79" s="49">
        <v>6.666666666666667</v>
      </c>
      <c r="BH79" s="48">
        <v>0</v>
      </c>
      <c r="BI79" s="49">
        <v>0</v>
      </c>
      <c r="BJ79" s="48">
        <v>13</v>
      </c>
      <c r="BK79" s="49">
        <v>86.66666666666667</v>
      </c>
      <c r="BL79" s="48">
        <v>15</v>
      </c>
    </row>
    <row r="80" spans="1:64" ht="15">
      <c r="A80" s="64" t="s">
        <v>253</v>
      </c>
      <c r="B80" s="64" t="s">
        <v>350</v>
      </c>
      <c r="C80" s="65" t="s">
        <v>3679</v>
      </c>
      <c r="D80" s="66">
        <v>4.4</v>
      </c>
      <c r="E80" s="67" t="s">
        <v>136</v>
      </c>
      <c r="F80" s="68">
        <v>30.470588235294116</v>
      </c>
      <c r="G80" s="65"/>
      <c r="H80" s="69"/>
      <c r="I80" s="70"/>
      <c r="J80" s="70"/>
      <c r="K80" s="34" t="s">
        <v>65</v>
      </c>
      <c r="L80" s="77">
        <v>80</v>
      </c>
      <c r="M80" s="77"/>
      <c r="N80" s="72"/>
      <c r="O80" s="79" t="s">
        <v>395</v>
      </c>
      <c r="P80" s="81">
        <v>43531.58756944445</v>
      </c>
      <c r="Q80" s="79" t="s">
        <v>412</v>
      </c>
      <c r="R80" s="82" t="s">
        <v>543</v>
      </c>
      <c r="S80" s="79" t="s">
        <v>573</v>
      </c>
      <c r="T80" s="79" t="s">
        <v>594</v>
      </c>
      <c r="U80" s="79"/>
      <c r="V80" s="82" t="s">
        <v>687</v>
      </c>
      <c r="W80" s="81">
        <v>43531.58756944445</v>
      </c>
      <c r="X80" s="82" t="s">
        <v>829</v>
      </c>
      <c r="Y80" s="79"/>
      <c r="Z80" s="79"/>
      <c r="AA80" s="85" t="s">
        <v>1127</v>
      </c>
      <c r="AB80" s="79"/>
      <c r="AC80" s="79" t="b">
        <v>0</v>
      </c>
      <c r="AD80" s="79">
        <v>3</v>
      </c>
      <c r="AE80" s="85" t="s">
        <v>1389</v>
      </c>
      <c r="AF80" s="79" t="b">
        <v>0</v>
      </c>
      <c r="AG80" s="79" t="s">
        <v>1401</v>
      </c>
      <c r="AH80" s="79"/>
      <c r="AI80" s="85" t="s">
        <v>1389</v>
      </c>
      <c r="AJ80" s="79" t="b">
        <v>0</v>
      </c>
      <c r="AK80" s="79">
        <v>1</v>
      </c>
      <c r="AL80" s="85" t="s">
        <v>1389</v>
      </c>
      <c r="AM80" s="79" t="s">
        <v>1412</v>
      </c>
      <c r="AN80" s="79" t="b">
        <v>0</v>
      </c>
      <c r="AO80" s="85" t="s">
        <v>1127</v>
      </c>
      <c r="AP80" s="79" t="s">
        <v>176</v>
      </c>
      <c r="AQ80" s="79">
        <v>0</v>
      </c>
      <c r="AR80" s="79">
        <v>0</v>
      </c>
      <c r="AS80" s="79"/>
      <c r="AT80" s="79"/>
      <c r="AU80" s="79"/>
      <c r="AV80" s="79"/>
      <c r="AW80" s="79"/>
      <c r="AX80" s="79"/>
      <c r="AY80" s="79"/>
      <c r="AZ80" s="79"/>
      <c r="BA80">
        <v>2</v>
      </c>
      <c r="BB80" s="78" t="str">
        <f>REPLACE(INDEX(GroupVertices[Group],MATCH(Edges[[#This Row],[Vertex 1]],GroupVertices[Vertex],0)),1,1,"")</f>
        <v>4</v>
      </c>
      <c r="BC80" s="78" t="str">
        <f>REPLACE(INDEX(GroupVertices[Group],MATCH(Edges[[#This Row],[Vertex 2]],GroupVertices[Vertex],0)),1,1,"")</f>
        <v>2</v>
      </c>
      <c r="BD80" s="48"/>
      <c r="BE80" s="49"/>
      <c r="BF80" s="48"/>
      <c r="BG80" s="49"/>
      <c r="BH80" s="48"/>
      <c r="BI80" s="49"/>
      <c r="BJ80" s="48"/>
      <c r="BK80" s="49"/>
      <c r="BL80" s="48"/>
    </row>
    <row r="81" spans="1:64" ht="15">
      <c r="A81" s="64" t="s">
        <v>254</v>
      </c>
      <c r="B81" s="64" t="s">
        <v>253</v>
      </c>
      <c r="C81" s="65" t="s">
        <v>3678</v>
      </c>
      <c r="D81" s="66">
        <v>3</v>
      </c>
      <c r="E81" s="67" t="s">
        <v>132</v>
      </c>
      <c r="F81" s="68">
        <v>32</v>
      </c>
      <c r="G81" s="65"/>
      <c r="H81" s="69"/>
      <c r="I81" s="70"/>
      <c r="J81" s="70"/>
      <c r="K81" s="34" t="s">
        <v>66</v>
      </c>
      <c r="L81" s="77">
        <v>81</v>
      </c>
      <c r="M81" s="77"/>
      <c r="N81" s="72"/>
      <c r="O81" s="79" t="s">
        <v>395</v>
      </c>
      <c r="P81" s="81">
        <v>43531.590625</v>
      </c>
      <c r="Q81" s="79" t="s">
        <v>413</v>
      </c>
      <c r="R81" s="82" t="s">
        <v>543</v>
      </c>
      <c r="S81" s="79" t="s">
        <v>573</v>
      </c>
      <c r="T81" s="79" t="s">
        <v>595</v>
      </c>
      <c r="U81" s="79"/>
      <c r="V81" s="82" t="s">
        <v>688</v>
      </c>
      <c r="W81" s="81">
        <v>43531.590625</v>
      </c>
      <c r="X81" s="82" t="s">
        <v>830</v>
      </c>
      <c r="Y81" s="79"/>
      <c r="Z81" s="79"/>
      <c r="AA81" s="85" t="s">
        <v>1128</v>
      </c>
      <c r="AB81" s="79"/>
      <c r="AC81" s="79" t="b">
        <v>0</v>
      </c>
      <c r="AD81" s="79">
        <v>0</v>
      </c>
      <c r="AE81" s="85" t="s">
        <v>1389</v>
      </c>
      <c r="AF81" s="79" t="b">
        <v>0</v>
      </c>
      <c r="AG81" s="79" t="s">
        <v>1401</v>
      </c>
      <c r="AH81" s="79"/>
      <c r="AI81" s="85" t="s">
        <v>1389</v>
      </c>
      <c r="AJ81" s="79" t="b">
        <v>0</v>
      </c>
      <c r="AK81" s="79">
        <v>1</v>
      </c>
      <c r="AL81" s="85" t="s">
        <v>1127</v>
      </c>
      <c r="AM81" s="79" t="s">
        <v>1411</v>
      </c>
      <c r="AN81" s="79" t="b">
        <v>0</v>
      </c>
      <c r="AO81" s="85" t="s">
        <v>1127</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254</v>
      </c>
      <c r="B82" s="64" t="s">
        <v>350</v>
      </c>
      <c r="C82" s="65" t="s">
        <v>3678</v>
      </c>
      <c r="D82" s="66">
        <v>3</v>
      </c>
      <c r="E82" s="67" t="s">
        <v>132</v>
      </c>
      <c r="F82" s="68">
        <v>32</v>
      </c>
      <c r="G82" s="65"/>
      <c r="H82" s="69"/>
      <c r="I82" s="70"/>
      <c r="J82" s="70"/>
      <c r="K82" s="34" t="s">
        <v>65</v>
      </c>
      <c r="L82" s="77">
        <v>82</v>
      </c>
      <c r="M82" s="77"/>
      <c r="N82" s="72"/>
      <c r="O82" s="79" t="s">
        <v>395</v>
      </c>
      <c r="P82" s="81">
        <v>43531.590625</v>
      </c>
      <c r="Q82" s="79" t="s">
        <v>413</v>
      </c>
      <c r="R82" s="82" t="s">
        <v>543</v>
      </c>
      <c r="S82" s="79" t="s">
        <v>573</v>
      </c>
      <c r="T82" s="79" t="s">
        <v>595</v>
      </c>
      <c r="U82" s="79"/>
      <c r="V82" s="82" t="s">
        <v>688</v>
      </c>
      <c r="W82" s="81">
        <v>43531.590625</v>
      </c>
      <c r="X82" s="82" t="s">
        <v>830</v>
      </c>
      <c r="Y82" s="79"/>
      <c r="Z82" s="79"/>
      <c r="AA82" s="85" t="s">
        <v>1128</v>
      </c>
      <c r="AB82" s="79"/>
      <c r="AC82" s="79" t="b">
        <v>0</v>
      </c>
      <c r="AD82" s="79">
        <v>0</v>
      </c>
      <c r="AE82" s="85" t="s">
        <v>1389</v>
      </c>
      <c r="AF82" s="79" t="b">
        <v>0</v>
      </c>
      <c r="AG82" s="79" t="s">
        <v>1401</v>
      </c>
      <c r="AH82" s="79"/>
      <c r="AI82" s="85" t="s">
        <v>1389</v>
      </c>
      <c r="AJ82" s="79" t="b">
        <v>0</v>
      </c>
      <c r="AK82" s="79">
        <v>1</v>
      </c>
      <c r="AL82" s="85" t="s">
        <v>1127</v>
      </c>
      <c r="AM82" s="79" t="s">
        <v>1411</v>
      </c>
      <c r="AN82" s="79" t="b">
        <v>0</v>
      </c>
      <c r="AO82" s="85" t="s">
        <v>1127</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2</v>
      </c>
      <c r="BD82" s="48">
        <v>1</v>
      </c>
      <c r="BE82" s="49">
        <v>7.6923076923076925</v>
      </c>
      <c r="BF82" s="48">
        <v>1</v>
      </c>
      <c r="BG82" s="49">
        <v>7.6923076923076925</v>
      </c>
      <c r="BH82" s="48">
        <v>0</v>
      </c>
      <c r="BI82" s="49">
        <v>0</v>
      </c>
      <c r="BJ82" s="48">
        <v>11</v>
      </c>
      <c r="BK82" s="49">
        <v>84.61538461538461</v>
      </c>
      <c r="BL82" s="48">
        <v>13</v>
      </c>
    </row>
    <row r="83" spans="1:64" ht="15">
      <c r="A83" s="64" t="s">
        <v>255</v>
      </c>
      <c r="B83" s="64" t="s">
        <v>255</v>
      </c>
      <c r="C83" s="65" t="s">
        <v>3678</v>
      </c>
      <c r="D83" s="66">
        <v>3</v>
      </c>
      <c r="E83" s="67" t="s">
        <v>132</v>
      </c>
      <c r="F83" s="68">
        <v>32</v>
      </c>
      <c r="G83" s="65"/>
      <c r="H83" s="69"/>
      <c r="I83" s="70"/>
      <c r="J83" s="70"/>
      <c r="K83" s="34" t="s">
        <v>65</v>
      </c>
      <c r="L83" s="77">
        <v>83</v>
      </c>
      <c r="M83" s="77"/>
      <c r="N83" s="72"/>
      <c r="O83" s="79" t="s">
        <v>176</v>
      </c>
      <c r="P83" s="81">
        <v>43531.795590277776</v>
      </c>
      <c r="Q83" s="79" t="s">
        <v>414</v>
      </c>
      <c r="R83" s="82" t="s">
        <v>544</v>
      </c>
      <c r="S83" s="79" t="s">
        <v>574</v>
      </c>
      <c r="T83" s="79" t="s">
        <v>596</v>
      </c>
      <c r="U83" s="79"/>
      <c r="V83" s="82" t="s">
        <v>689</v>
      </c>
      <c r="W83" s="81">
        <v>43531.795590277776</v>
      </c>
      <c r="X83" s="82" t="s">
        <v>832</v>
      </c>
      <c r="Y83" s="79"/>
      <c r="Z83" s="79"/>
      <c r="AA83" s="85" t="s">
        <v>1130</v>
      </c>
      <c r="AB83" s="79"/>
      <c r="AC83" s="79" t="b">
        <v>0</v>
      </c>
      <c r="AD83" s="79">
        <v>1</v>
      </c>
      <c r="AE83" s="85" t="s">
        <v>1389</v>
      </c>
      <c r="AF83" s="79" t="b">
        <v>0</v>
      </c>
      <c r="AG83" s="79" t="s">
        <v>1401</v>
      </c>
      <c r="AH83" s="79"/>
      <c r="AI83" s="85" t="s">
        <v>1389</v>
      </c>
      <c r="AJ83" s="79" t="b">
        <v>0</v>
      </c>
      <c r="AK83" s="79">
        <v>0</v>
      </c>
      <c r="AL83" s="85" t="s">
        <v>1389</v>
      </c>
      <c r="AM83" s="79" t="s">
        <v>1415</v>
      </c>
      <c r="AN83" s="79" t="b">
        <v>0</v>
      </c>
      <c r="AO83" s="85" t="s">
        <v>1130</v>
      </c>
      <c r="AP83" s="79" t="s">
        <v>176</v>
      </c>
      <c r="AQ83" s="79">
        <v>0</v>
      </c>
      <c r="AR83" s="79">
        <v>0</v>
      </c>
      <c r="AS83" s="79"/>
      <c r="AT83" s="79"/>
      <c r="AU83" s="79"/>
      <c r="AV83" s="79"/>
      <c r="AW83" s="79"/>
      <c r="AX83" s="79"/>
      <c r="AY83" s="79"/>
      <c r="AZ83" s="79"/>
      <c r="BA83">
        <v>1</v>
      </c>
      <c r="BB83" s="78" t="str">
        <f>REPLACE(INDEX(GroupVertices[Group],MATCH(Edges[[#This Row],[Vertex 1]],GroupVertices[Vertex],0)),1,1,"")</f>
        <v>9</v>
      </c>
      <c r="BC83" s="78" t="str">
        <f>REPLACE(INDEX(GroupVertices[Group],MATCH(Edges[[#This Row],[Vertex 2]],GroupVertices[Vertex],0)),1,1,"")</f>
        <v>9</v>
      </c>
      <c r="BD83" s="48">
        <v>0</v>
      </c>
      <c r="BE83" s="49">
        <v>0</v>
      </c>
      <c r="BF83" s="48">
        <v>0</v>
      </c>
      <c r="BG83" s="49">
        <v>0</v>
      </c>
      <c r="BH83" s="48">
        <v>0</v>
      </c>
      <c r="BI83" s="49">
        <v>0</v>
      </c>
      <c r="BJ83" s="48">
        <v>18</v>
      </c>
      <c r="BK83" s="49">
        <v>100</v>
      </c>
      <c r="BL83" s="48">
        <v>18</v>
      </c>
    </row>
    <row r="84" spans="1:64" ht="15">
      <c r="A84" s="64" t="s">
        <v>256</v>
      </c>
      <c r="B84" s="64" t="s">
        <v>256</v>
      </c>
      <c r="C84" s="65" t="s">
        <v>3678</v>
      </c>
      <c r="D84" s="66">
        <v>3</v>
      </c>
      <c r="E84" s="67" t="s">
        <v>132</v>
      </c>
      <c r="F84" s="68">
        <v>32</v>
      </c>
      <c r="G84" s="65"/>
      <c r="H84" s="69"/>
      <c r="I84" s="70"/>
      <c r="J84" s="70"/>
      <c r="K84" s="34" t="s">
        <v>65</v>
      </c>
      <c r="L84" s="77">
        <v>84</v>
      </c>
      <c r="M84" s="77"/>
      <c r="N84" s="72"/>
      <c r="O84" s="79" t="s">
        <v>176</v>
      </c>
      <c r="P84" s="81">
        <v>43532.22</v>
      </c>
      <c r="Q84" s="79" t="s">
        <v>415</v>
      </c>
      <c r="R84" s="79"/>
      <c r="S84" s="79"/>
      <c r="T84" s="79" t="s">
        <v>597</v>
      </c>
      <c r="U84" s="79"/>
      <c r="V84" s="82" t="s">
        <v>690</v>
      </c>
      <c r="W84" s="81">
        <v>43532.22</v>
      </c>
      <c r="X84" s="82" t="s">
        <v>833</v>
      </c>
      <c r="Y84" s="79"/>
      <c r="Z84" s="79"/>
      <c r="AA84" s="85" t="s">
        <v>1131</v>
      </c>
      <c r="AB84" s="79"/>
      <c r="AC84" s="79" t="b">
        <v>0</v>
      </c>
      <c r="AD84" s="79">
        <v>0</v>
      </c>
      <c r="AE84" s="85" t="s">
        <v>1389</v>
      </c>
      <c r="AF84" s="79" t="b">
        <v>0</v>
      </c>
      <c r="AG84" s="79" t="s">
        <v>1401</v>
      </c>
      <c r="AH84" s="79"/>
      <c r="AI84" s="85" t="s">
        <v>1389</v>
      </c>
      <c r="AJ84" s="79" t="b">
        <v>0</v>
      </c>
      <c r="AK84" s="79">
        <v>1</v>
      </c>
      <c r="AL84" s="85" t="s">
        <v>1389</v>
      </c>
      <c r="AM84" s="79" t="s">
        <v>1416</v>
      </c>
      <c r="AN84" s="79" t="b">
        <v>0</v>
      </c>
      <c r="AO84" s="85" t="s">
        <v>1131</v>
      </c>
      <c r="AP84" s="79" t="s">
        <v>176</v>
      </c>
      <c r="AQ84" s="79">
        <v>0</v>
      </c>
      <c r="AR84" s="79">
        <v>0</v>
      </c>
      <c r="AS84" s="79"/>
      <c r="AT84" s="79"/>
      <c r="AU84" s="79"/>
      <c r="AV84" s="79"/>
      <c r="AW84" s="79"/>
      <c r="AX84" s="79"/>
      <c r="AY84" s="79"/>
      <c r="AZ84" s="79"/>
      <c r="BA84">
        <v>1</v>
      </c>
      <c r="BB84" s="78" t="str">
        <f>REPLACE(INDEX(GroupVertices[Group],MATCH(Edges[[#This Row],[Vertex 1]],GroupVertices[Vertex],0)),1,1,"")</f>
        <v>12</v>
      </c>
      <c r="BC84" s="78" t="str">
        <f>REPLACE(INDEX(GroupVertices[Group],MATCH(Edges[[#This Row],[Vertex 2]],GroupVertices[Vertex],0)),1,1,"")</f>
        <v>12</v>
      </c>
      <c r="BD84" s="48">
        <v>0</v>
      </c>
      <c r="BE84" s="49">
        <v>0</v>
      </c>
      <c r="BF84" s="48">
        <v>0</v>
      </c>
      <c r="BG84" s="49">
        <v>0</v>
      </c>
      <c r="BH84" s="48">
        <v>0</v>
      </c>
      <c r="BI84" s="49">
        <v>0</v>
      </c>
      <c r="BJ84" s="48">
        <v>11</v>
      </c>
      <c r="BK84" s="49">
        <v>100</v>
      </c>
      <c r="BL84" s="48">
        <v>11</v>
      </c>
    </row>
    <row r="85" spans="1:64" ht="15">
      <c r="A85" s="64" t="s">
        <v>257</v>
      </c>
      <c r="B85" s="64" t="s">
        <v>256</v>
      </c>
      <c r="C85" s="65" t="s">
        <v>3678</v>
      </c>
      <c r="D85" s="66">
        <v>3</v>
      </c>
      <c r="E85" s="67" t="s">
        <v>132</v>
      </c>
      <c r="F85" s="68">
        <v>32</v>
      </c>
      <c r="G85" s="65"/>
      <c r="H85" s="69"/>
      <c r="I85" s="70"/>
      <c r="J85" s="70"/>
      <c r="K85" s="34" t="s">
        <v>65</v>
      </c>
      <c r="L85" s="77">
        <v>85</v>
      </c>
      <c r="M85" s="77"/>
      <c r="N85" s="72"/>
      <c r="O85" s="79" t="s">
        <v>395</v>
      </c>
      <c r="P85" s="81">
        <v>43532.26626157408</v>
      </c>
      <c r="Q85" s="79" t="s">
        <v>416</v>
      </c>
      <c r="R85" s="79"/>
      <c r="S85" s="79"/>
      <c r="T85" s="79" t="s">
        <v>597</v>
      </c>
      <c r="U85" s="79"/>
      <c r="V85" s="82" t="s">
        <v>691</v>
      </c>
      <c r="W85" s="81">
        <v>43532.26626157408</v>
      </c>
      <c r="X85" s="82" t="s">
        <v>834</v>
      </c>
      <c r="Y85" s="79"/>
      <c r="Z85" s="79"/>
      <c r="AA85" s="85" t="s">
        <v>1132</v>
      </c>
      <c r="AB85" s="79"/>
      <c r="AC85" s="79" t="b">
        <v>0</v>
      </c>
      <c r="AD85" s="79">
        <v>0</v>
      </c>
      <c r="AE85" s="85" t="s">
        <v>1389</v>
      </c>
      <c r="AF85" s="79" t="b">
        <v>0</v>
      </c>
      <c r="AG85" s="79" t="s">
        <v>1401</v>
      </c>
      <c r="AH85" s="79"/>
      <c r="AI85" s="85" t="s">
        <v>1389</v>
      </c>
      <c r="AJ85" s="79" t="b">
        <v>0</v>
      </c>
      <c r="AK85" s="79">
        <v>1</v>
      </c>
      <c r="AL85" s="85" t="s">
        <v>1131</v>
      </c>
      <c r="AM85" s="79" t="s">
        <v>1413</v>
      </c>
      <c r="AN85" s="79" t="b">
        <v>0</v>
      </c>
      <c r="AO85" s="85" t="s">
        <v>1131</v>
      </c>
      <c r="AP85" s="79" t="s">
        <v>176</v>
      </c>
      <c r="AQ85" s="79">
        <v>0</v>
      </c>
      <c r="AR85" s="79">
        <v>0</v>
      </c>
      <c r="AS85" s="79"/>
      <c r="AT85" s="79"/>
      <c r="AU85" s="79"/>
      <c r="AV85" s="79"/>
      <c r="AW85" s="79"/>
      <c r="AX85" s="79"/>
      <c r="AY85" s="79"/>
      <c r="AZ85" s="79"/>
      <c r="BA85">
        <v>1</v>
      </c>
      <c r="BB85" s="78" t="str">
        <f>REPLACE(INDEX(GroupVertices[Group],MATCH(Edges[[#This Row],[Vertex 1]],GroupVertices[Vertex],0)),1,1,"")</f>
        <v>12</v>
      </c>
      <c r="BC85" s="78" t="str">
        <f>REPLACE(INDEX(GroupVertices[Group],MATCH(Edges[[#This Row],[Vertex 2]],GroupVertices[Vertex],0)),1,1,"")</f>
        <v>12</v>
      </c>
      <c r="BD85" s="48">
        <v>0</v>
      </c>
      <c r="BE85" s="49">
        <v>0</v>
      </c>
      <c r="BF85" s="48">
        <v>0</v>
      </c>
      <c r="BG85" s="49">
        <v>0</v>
      </c>
      <c r="BH85" s="48">
        <v>0</v>
      </c>
      <c r="BI85" s="49">
        <v>0</v>
      </c>
      <c r="BJ85" s="48">
        <v>13</v>
      </c>
      <c r="BK85" s="49">
        <v>100</v>
      </c>
      <c r="BL85" s="48">
        <v>13</v>
      </c>
    </row>
    <row r="86" spans="1:64" ht="15">
      <c r="A86" s="64" t="s">
        <v>258</v>
      </c>
      <c r="B86" s="64" t="s">
        <v>306</v>
      </c>
      <c r="C86" s="65" t="s">
        <v>3678</v>
      </c>
      <c r="D86" s="66">
        <v>3</v>
      </c>
      <c r="E86" s="67" t="s">
        <v>132</v>
      </c>
      <c r="F86" s="68">
        <v>32</v>
      </c>
      <c r="G86" s="65"/>
      <c r="H86" s="69"/>
      <c r="I86" s="70"/>
      <c r="J86" s="70"/>
      <c r="K86" s="34" t="s">
        <v>65</v>
      </c>
      <c r="L86" s="77">
        <v>86</v>
      </c>
      <c r="M86" s="77"/>
      <c r="N86" s="72"/>
      <c r="O86" s="79" t="s">
        <v>395</v>
      </c>
      <c r="P86" s="81">
        <v>43532.64635416667</v>
      </c>
      <c r="Q86" s="79" t="s">
        <v>404</v>
      </c>
      <c r="R86" s="79"/>
      <c r="S86" s="79"/>
      <c r="T86" s="79" t="s">
        <v>589</v>
      </c>
      <c r="U86" s="79"/>
      <c r="V86" s="82" t="s">
        <v>692</v>
      </c>
      <c r="W86" s="81">
        <v>43532.64635416667</v>
      </c>
      <c r="X86" s="82" t="s">
        <v>835</v>
      </c>
      <c r="Y86" s="79"/>
      <c r="Z86" s="79"/>
      <c r="AA86" s="85" t="s">
        <v>1133</v>
      </c>
      <c r="AB86" s="79"/>
      <c r="AC86" s="79" t="b">
        <v>0</v>
      </c>
      <c r="AD86" s="79">
        <v>0</v>
      </c>
      <c r="AE86" s="85" t="s">
        <v>1389</v>
      </c>
      <c r="AF86" s="79" t="b">
        <v>0</v>
      </c>
      <c r="AG86" s="79" t="s">
        <v>1401</v>
      </c>
      <c r="AH86" s="79"/>
      <c r="AI86" s="85" t="s">
        <v>1389</v>
      </c>
      <c r="AJ86" s="79" t="b">
        <v>0</v>
      </c>
      <c r="AK86" s="79">
        <v>33</v>
      </c>
      <c r="AL86" s="85" t="s">
        <v>1207</v>
      </c>
      <c r="AM86" s="79" t="s">
        <v>1410</v>
      </c>
      <c r="AN86" s="79" t="b">
        <v>0</v>
      </c>
      <c r="AO86" s="85" t="s">
        <v>1207</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2</v>
      </c>
      <c r="BE86" s="49">
        <v>9.090909090909092</v>
      </c>
      <c r="BF86" s="48">
        <v>2</v>
      </c>
      <c r="BG86" s="49">
        <v>9.090909090909092</v>
      </c>
      <c r="BH86" s="48">
        <v>0</v>
      </c>
      <c r="BI86" s="49">
        <v>0</v>
      </c>
      <c r="BJ86" s="48">
        <v>18</v>
      </c>
      <c r="BK86" s="49">
        <v>81.81818181818181</v>
      </c>
      <c r="BL86" s="48">
        <v>22</v>
      </c>
    </row>
    <row r="87" spans="1:64" ht="15">
      <c r="A87" s="64" t="s">
        <v>259</v>
      </c>
      <c r="B87" s="64" t="s">
        <v>306</v>
      </c>
      <c r="C87" s="65" t="s">
        <v>3678</v>
      </c>
      <c r="D87" s="66">
        <v>3</v>
      </c>
      <c r="E87" s="67" t="s">
        <v>132</v>
      </c>
      <c r="F87" s="68">
        <v>32</v>
      </c>
      <c r="G87" s="65"/>
      <c r="H87" s="69"/>
      <c r="I87" s="70"/>
      <c r="J87" s="70"/>
      <c r="K87" s="34" t="s">
        <v>65</v>
      </c>
      <c r="L87" s="77">
        <v>87</v>
      </c>
      <c r="M87" s="77"/>
      <c r="N87" s="72"/>
      <c r="O87" s="79" t="s">
        <v>395</v>
      </c>
      <c r="P87" s="81">
        <v>43532.650185185186</v>
      </c>
      <c r="Q87" s="79" t="s">
        <v>404</v>
      </c>
      <c r="R87" s="79"/>
      <c r="S87" s="79"/>
      <c r="T87" s="79" t="s">
        <v>589</v>
      </c>
      <c r="U87" s="79"/>
      <c r="V87" s="82" t="s">
        <v>693</v>
      </c>
      <c r="W87" s="81">
        <v>43532.650185185186</v>
      </c>
      <c r="X87" s="82" t="s">
        <v>836</v>
      </c>
      <c r="Y87" s="79"/>
      <c r="Z87" s="79"/>
      <c r="AA87" s="85" t="s">
        <v>1134</v>
      </c>
      <c r="AB87" s="79"/>
      <c r="AC87" s="79" t="b">
        <v>0</v>
      </c>
      <c r="AD87" s="79">
        <v>0</v>
      </c>
      <c r="AE87" s="85" t="s">
        <v>1389</v>
      </c>
      <c r="AF87" s="79" t="b">
        <v>0</v>
      </c>
      <c r="AG87" s="79" t="s">
        <v>1401</v>
      </c>
      <c r="AH87" s="79"/>
      <c r="AI87" s="85" t="s">
        <v>1389</v>
      </c>
      <c r="AJ87" s="79" t="b">
        <v>0</v>
      </c>
      <c r="AK87" s="79">
        <v>33</v>
      </c>
      <c r="AL87" s="85" t="s">
        <v>1207</v>
      </c>
      <c r="AM87" s="79" t="s">
        <v>1412</v>
      </c>
      <c r="AN87" s="79" t="b">
        <v>0</v>
      </c>
      <c r="AO87" s="85" t="s">
        <v>1207</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2</v>
      </c>
      <c r="BE87" s="49">
        <v>9.090909090909092</v>
      </c>
      <c r="BF87" s="48">
        <v>2</v>
      </c>
      <c r="BG87" s="49">
        <v>9.090909090909092</v>
      </c>
      <c r="BH87" s="48">
        <v>0</v>
      </c>
      <c r="BI87" s="49">
        <v>0</v>
      </c>
      <c r="BJ87" s="48">
        <v>18</v>
      </c>
      <c r="BK87" s="49">
        <v>81.81818181818181</v>
      </c>
      <c r="BL87" s="48">
        <v>22</v>
      </c>
    </row>
    <row r="88" spans="1:64" ht="15">
      <c r="A88" s="64" t="s">
        <v>260</v>
      </c>
      <c r="B88" s="64" t="s">
        <v>306</v>
      </c>
      <c r="C88" s="65" t="s">
        <v>3678</v>
      </c>
      <c r="D88" s="66">
        <v>3</v>
      </c>
      <c r="E88" s="67" t="s">
        <v>132</v>
      </c>
      <c r="F88" s="68">
        <v>32</v>
      </c>
      <c r="G88" s="65"/>
      <c r="H88" s="69"/>
      <c r="I88" s="70"/>
      <c r="J88" s="70"/>
      <c r="K88" s="34" t="s">
        <v>65</v>
      </c>
      <c r="L88" s="77">
        <v>88</v>
      </c>
      <c r="M88" s="77"/>
      <c r="N88" s="72"/>
      <c r="O88" s="79" t="s">
        <v>395</v>
      </c>
      <c r="P88" s="81">
        <v>43532.65070601852</v>
      </c>
      <c r="Q88" s="79" t="s">
        <v>404</v>
      </c>
      <c r="R88" s="79"/>
      <c r="S88" s="79"/>
      <c r="T88" s="79" t="s">
        <v>589</v>
      </c>
      <c r="U88" s="79"/>
      <c r="V88" s="82" t="s">
        <v>694</v>
      </c>
      <c r="W88" s="81">
        <v>43532.65070601852</v>
      </c>
      <c r="X88" s="82" t="s">
        <v>837</v>
      </c>
      <c r="Y88" s="79"/>
      <c r="Z88" s="79"/>
      <c r="AA88" s="85" t="s">
        <v>1135</v>
      </c>
      <c r="AB88" s="79"/>
      <c r="AC88" s="79" t="b">
        <v>0</v>
      </c>
      <c r="AD88" s="79">
        <v>0</v>
      </c>
      <c r="AE88" s="85" t="s">
        <v>1389</v>
      </c>
      <c r="AF88" s="79" t="b">
        <v>0</v>
      </c>
      <c r="AG88" s="79" t="s">
        <v>1401</v>
      </c>
      <c r="AH88" s="79"/>
      <c r="AI88" s="85" t="s">
        <v>1389</v>
      </c>
      <c r="AJ88" s="79" t="b">
        <v>0</v>
      </c>
      <c r="AK88" s="79">
        <v>33</v>
      </c>
      <c r="AL88" s="85" t="s">
        <v>1207</v>
      </c>
      <c r="AM88" s="79" t="s">
        <v>1412</v>
      </c>
      <c r="AN88" s="79" t="b">
        <v>0</v>
      </c>
      <c r="AO88" s="85" t="s">
        <v>1207</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2</v>
      </c>
      <c r="BE88" s="49">
        <v>9.090909090909092</v>
      </c>
      <c r="BF88" s="48">
        <v>2</v>
      </c>
      <c r="BG88" s="49">
        <v>9.090909090909092</v>
      </c>
      <c r="BH88" s="48">
        <v>0</v>
      </c>
      <c r="BI88" s="49">
        <v>0</v>
      </c>
      <c r="BJ88" s="48">
        <v>18</v>
      </c>
      <c r="BK88" s="49">
        <v>81.81818181818181</v>
      </c>
      <c r="BL88" s="48">
        <v>22</v>
      </c>
    </row>
    <row r="89" spans="1:64" ht="15">
      <c r="A89" s="64" t="s">
        <v>261</v>
      </c>
      <c r="B89" s="64" t="s">
        <v>355</v>
      </c>
      <c r="C89" s="65" t="s">
        <v>3678</v>
      </c>
      <c r="D89" s="66">
        <v>3</v>
      </c>
      <c r="E89" s="67" t="s">
        <v>132</v>
      </c>
      <c r="F89" s="68">
        <v>32</v>
      </c>
      <c r="G89" s="65"/>
      <c r="H89" s="69"/>
      <c r="I89" s="70"/>
      <c r="J89" s="70"/>
      <c r="K89" s="34" t="s">
        <v>65</v>
      </c>
      <c r="L89" s="77">
        <v>89</v>
      </c>
      <c r="M89" s="77"/>
      <c r="N89" s="72"/>
      <c r="O89" s="79" t="s">
        <v>395</v>
      </c>
      <c r="P89" s="81">
        <v>43533.23</v>
      </c>
      <c r="Q89" s="79" t="s">
        <v>417</v>
      </c>
      <c r="R89" s="79"/>
      <c r="S89" s="79"/>
      <c r="T89" s="79" t="s">
        <v>598</v>
      </c>
      <c r="U89" s="79"/>
      <c r="V89" s="82" t="s">
        <v>695</v>
      </c>
      <c r="W89" s="81">
        <v>43533.23</v>
      </c>
      <c r="X89" s="82" t="s">
        <v>838</v>
      </c>
      <c r="Y89" s="79"/>
      <c r="Z89" s="79"/>
      <c r="AA89" s="85" t="s">
        <v>1136</v>
      </c>
      <c r="AB89" s="79"/>
      <c r="AC89" s="79" t="b">
        <v>0</v>
      </c>
      <c r="AD89" s="79">
        <v>0</v>
      </c>
      <c r="AE89" s="85" t="s">
        <v>1389</v>
      </c>
      <c r="AF89" s="79" t="b">
        <v>0</v>
      </c>
      <c r="AG89" s="79" t="s">
        <v>1401</v>
      </c>
      <c r="AH89" s="79"/>
      <c r="AI89" s="85" t="s">
        <v>1389</v>
      </c>
      <c r="AJ89" s="79" t="b">
        <v>0</v>
      </c>
      <c r="AK89" s="79">
        <v>16</v>
      </c>
      <c r="AL89" s="85" t="s">
        <v>1325</v>
      </c>
      <c r="AM89" s="79" t="s">
        <v>1411</v>
      </c>
      <c r="AN89" s="79" t="b">
        <v>0</v>
      </c>
      <c r="AO89" s="85" t="s">
        <v>1325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261</v>
      </c>
      <c r="B90" s="64" t="s">
        <v>350</v>
      </c>
      <c r="C90" s="65" t="s">
        <v>3678</v>
      </c>
      <c r="D90" s="66">
        <v>3</v>
      </c>
      <c r="E90" s="67" t="s">
        <v>132</v>
      </c>
      <c r="F90" s="68">
        <v>32</v>
      </c>
      <c r="G90" s="65"/>
      <c r="H90" s="69"/>
      <c r="I90" s="70"/>
      <c r="J90" s="70"/>
      <c r="K90" s="34" t="s">
        <v>65</v>
      </c>
      <c r="L90" s="77">
        <v>90</v>
      </c>
      <c r="M90" s="77"/>
      <c r="N90" s="72"/>
      <c r="O90" s="79" t="s">
        <v>395</v>
      </c>
      <c r="P90" s="81">
        <v>43533.23</v>
      </c>
      <c r="Q90" s="79" t="s">
        <v>417</v>
      </c>
      <c r="R90" s="79"/>
      <c r="S90" s="79"/>
      <c r="T90" s="79" t="s">
        <v>598</v>
      </c>
      <c r="U90" s="79"/>
      <c r="V90" s="82" t="s">
        <v>695</v>
      </c>
      <c r="W90" s="81">
        <v>43533.23</v>
      </c>
      <c r="X90" s="82" t="s">
        <v>838</v>
      </c>
      <c r="Y90" s="79"/>
      <c r="Z90" s="79"/>
      <c r="AA90" s="85" t="s">
        <v>1136</v>
      </c>
      <c r="AB90" s="79"/>
      <c r="AC90" s="79" t="b">
        <v>0</v>
      </c>
      <c r="AD90" s="79">
        <v>0</v>
      </c>
      <c r="AE90" s="85" t="s">
        <v>1389</v>
      </c>
      <c r="AF90" s="79" t="b">
        <v>0</v>
      </c>
      <c r="AG90" s="79" t="s">
        <v>1401</v>
      </c>
      <c r="AH90" s="79"/>
      <c r="AI90" s="85" t="s">
        <v>1389</v>
      </c>
      <c r="AJ90" s="79" t="b">
        <v>0</v>
      </c>
      <c r="AK90" s="79">
        <v>16</v>
      </c>
      <c r="AL90" s="85" t="s">
        <v>1325</v>
      </c>
      <c r="AM90" s="79" t="s">
        <v>1411</v>
      </c>
      <c r="AN90" s="79" t="b">
        <v>0</v>
      </c>
      <c r="AO90" s="85" t="s">
        <v>1325</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2</v>
      </c>
      <c r="BD90" s="48"/>
      <c r="BE90" s="49"/>
      <c r="BF90" s="48"/>
      <c r="BG90" s="49"/>
      <c r="BH90" s="48"/>
      <c r="BI90" s="49"/>
      <c r="BJ90" s="48"/>
      <c r="BK90" s="49"/>
      <c r="BL90" s="48"/>
    </row>
    <row r="91" spans="1:64" ht="15">
      <c r="A91" s="64" t="s">
        <v>261</v>
      </c>
      <c r="B91" s="64" t="s">
        <v>363</v>
      </c>
      <c r="C91" s="65" t="s">
        <v>3678</v>
      </c>
      <c r="D91" s="66">
        <v>3</v>
      </c>
      <c r="E91" s="67" t="s">
        <v>132</v>
      </c>
      <c r="F91" s="68">
        <v>32</v>
      </c>
      <c r="G91" s="65"/>
      <c r="H91" s="69"/>
      <c r="I91" s="70"/>
      <c r="J91" s="70"/>
      <c r="K91" s="34" t="s">
        <v>65</v>
      </c>
      <c r="L91" s="77">
        <v>91</v>
      </c>
      <c r="M91" s="77"/>
      <c r="N91" s="72"/>
      <c r="O91" s="79" t="s">
        <v>395</v>
      </c>
      <c r="P91" s="81">
        <v>43533.23</v>
      </c>
      <c r="Q91" s="79" t="s">
        <v>417</v>
      </c>
      <c r="R91" s="79"/>
      <c r="S91" s="79"/>
      <c r="T91" s="79" t="s">
        <v>598</v>
      </c>
      <c r="U91" s="79"/>
      <c r="V91" s="82" t="s">
        <v>695</v>
      </c>
      <c r="W91" s="81">
        <v>43533.23</v>
      </c>
      <c r="X91" s="82" t="s">
        <v>838</v>
      </c>
      <c r="Y91" s="79"/>
      <c r="Z91" s="79"/>
      <c r="AA91" s="85" t="s">
        <v>1136</v>
      </c>
      <c r="AB91" s="79"/>
      <c r="AC91" s="79" t="b">
        <v>0</v>
      </c>
      <c r="AD91" s="79">
        <v>0</v>
      </c>
      <c r="AE91" s="85" t="s">
        <v>1389</v>
      </c>
      <c r="AF91" s="79" t="b">
        <v>0</v>
      </c>
      <c r="AG91" s="79" t="s">
        <v>1401</v>
      </c>
      <c r="AH91" s="79"/>
      <c r="AI91" s="85" t="s">
        <v>1389</v>
      </c>
      <c r="AJ91" s="79" t="b">
        <v>0</v>
      </c>
      <c r="AK91" s="79">
        <v>16</v>
      </c>
      <c r="AL91" s="85" t="s">
        <v>1325</v>
      </c>
      <c r="AM91" s="79" t="s">
        <v>1411</v>
      </c>
      <c r="AN91" s="79" t="b">
        <v>0</v>
      </c>
      <c r="AO91" s="85" t="s">
        <v>1325</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v>0</v>
      </c>
      <c r="BE91" s="49">
        <v>0</v>
      </c>
      <c r="BF91" s="48">
        <v>0</v>
      </c>
      <c r="BG91" s="49">
        <v>0</v>
      </c>
      <c r="BH91" s="48">
        <v>0</v>
      </c>
      <c r="BI91" s="49">
        <v>0</v>
      </c>
      <c r="BJ91" s="48">
        <v>16</v>
      </c>
      <c r="BK91" s="49">
        <v>100</v>
      </c>
      <c r="BL91" s="48">
        <v>16</v>
      </c>
    </row>
    <row r="92" spans="1:64" ht="15">
      <c r="A92" s="64" t="s">
        <v>262</v>
      </c>
      <c r="B92" s="64" t="s">
        <v>355</v>
      </c>
      <c r="C92" s="65" t="s">
        <v>3678</v>
      </c>
      <c r="D92" s="66">
        <v>3</v>
      </c>
      <c r="E92" s="67" t="s">
        <v>132</v>
      </c>
      <c r="F92" s="68">
        <v>32</v>
      </c>
      <c r="G92" s="65"/>
      <c r="H92" s="69"/>
      <c r="I92" s="70"/>
      <c r="J92" s="70"/>
      <c r="K92" s="34" t="s">
        <v>65</v>
      </c>
      <c r="L92" s="77">
        <v>92</v>
      </c>
      <c r="M92" s="77"/>
      <c r="N92" s="72"/>
      <c r="O92" s="79" t="s">
        <v>395</v>
      </c>
      <c r="P92" s="81">
        <v>43533.30706018519</v>
      </c>
      <c r="Q92" s="79" t="s">
        <v>417</v>
      </c>
      <c r="R92" s="79"/>
      <c r="S92" s="79"/>
      <c r="T92" s="79" t="s">
        <v>598</v>
      </c>
      <c r="U92" s="79"/>
      <c r="V92" s="82" t="s">
        <v>696</v>
      </c>
      <c r="W92" s="81">
        <v>43533.30706018519</v>
      </c>
      <c r="X92" s="82" t="s">
        <v>839</v>
      </c>
      <c r="Y92" s="79"/>
      <c r="Z92" s="79"/>
      <c r="AA92" s="85" t="s">
        <v>1137</v>
      </c>
      <c r="AB92" s="79"/>
      <c r="AC92" s="79" t="b">
        <v>0</v>
      </c>
      <c r="AD92" s="79">
        <v>0</v>
      </c>
      <c r="AE92" s="85" t="s">
        <v>1389</v>
      </c>
      <c r="AF92" s="79" t="b">
        <v>0</v>
      </c>
      <c r="AG92" s="79" t="s">
        <v>1401</v>
      </c>
      <c r="AH92" s="79"/>
      <c r="AI92" s="85" t="s">
        <v>1389</v>
      </c>
      <c r="AJ92" s="79" t="b">
        <v>0</v>
      </c>
      <c r="AK92" s="79">
        <v>16</v>
      </c>
      <c r="AL92" s="85" t="s">
        <v>1325</v>
      </c>
      <c r="AM92" s="79" t="s">
        <v>1413</v>
      </c>
      <c r="AN92" s="79" t="b">
        <v>0</v>
      </c>
      <c r="AO92" s="85" t="s">
        <v>1325</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262</v>
      </c>
      <c r="B93" s="64" t="s">
        <v>350</v>
      </c>
      <c r="C93" s="65" t="s">
        <v>3678</v>
      </c>
      <c r="D93" s="66">
        <v>3</v>
      </c>
      <c r="E93" s="67" t="s">
        <v>132</v>
      </c>
      <c r="F93" s="68">
        <v>32</v>
      </c>
      <c r="G93" s="65"/>
      <c r="H93" s="69"/>
      <c r="I93" s="70"/>
      <c r="J93" s="70"/>
      <c r="K93" s="34" t="s">
        <v>65</v>
      </c>
      <c r="L93" s="77">
        <v>93</v>
      </c>
      <c r="M93" s="77"/>
      <c r="N93" s="72"/>
      <c r="O93" s="79" t="s">
        <v>395</v>
      </c>
      <c r="P93" s="81">
        <v>43533.30706018519</v>
      </c>
      <c r="Q93" s="79" t="s">
        <v>417</v>
      </c>
      <c r="R93" s="79"/>
      <c r="S93" s="79"/>
      <c r="T93" s="79" t="s">
        <v>598</v>
      </c>
      <c r="U93" s="79"/>
      <c r="V93" s="82" t="s">
        <v>696</v>
      </c>
      <c r="W93" s="81">
        <v>43533.30706018519</v>
      </c>
      <c r="X93" s="82" t="s">
        <v>839</v>
      </c>
      <c r="Y93" s="79"/>
      <c r="Z93" s="79"/>
      <c r="AA93" s="85" t="s">
        <v>1137</v>
      </c>
      <c r="AB93" s="79"/>
      <c r="AC93" s="79" t="b">
        <v>0</v>
      </c>
      <c r="AD93" s="79">
        <v>0</v>
      </c>
      <c r="AE93" s="85" t="s">
        <v>1389</v>
      </c>
      <c r="AF93" s="79" t="b">
        <v>0</v>
      </c>
      <c r="AG93" s="79" t="s">
        <v>1401</v>
      </c>
      <c r="AH93" s="79"/>
      <c r="AI93" s="85" t="s">
        <v>1389</v>
      </c>
      <c r="AJ93" s="79" t="b">
        <v>0</v>
      </c>
      <c r="AK93" s="79">
        <v>16</v>
      </c>
      <c r="AL93" s="85" t="s">
        <v>1325</v>
      </c>
      <c r="AM93" s="79" t="s">
        <v>1413</v>
      </c>
      <c r="AN93" s="79" t="b">
        <v>0</v>
      </c>
      <c r="AO93" s="85" t="s">
        <v>1325</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2</v>
      </c>
      <c r="BD93" s="48"/>
      <c r="BE93" s="49"/>
      <c r="BF93" s="48"/>
      <c r="BG93" s="49"/>
      <c r="BH93" s="48"/>
      <c r="BI93" s="49"/>
      <c r="BJ93" s="48"/>
      <c r="BK93" s="49"/>
      <c r="BL93" s="48"/>
    </row>
    <row r="94" spans="1:64" ht="15">
      <c r="A94" s="64" t="s">
        <v>262</v>
      </c>
      <c r="B94" s="64" t="s">
        <v>363</v>
      </c>
      <c r="C94" s="65" t="s">
        <v>3678</v>
      </c>
      <c r="D94" s="66">
        <v>3</v>
      </c>
      <c r="E94" s="67" t="s">
        <v>132</v>
      </c>
      <c r="F94" s="68">
        <v>32</v>
      </c>
      <c r="G94" s="65"/>
      <c r="H94" s="69"/>
      <c r="I94" s="70"/>
      <c r="J94" s="70"/>
      <c r="K94" s="34" t="s">
        <v>65</v>
      </c>
      <c r="L94" s="77">
        <v>94</v>
      </c>
      <c r="M94" s="77"/>
      <c r="N94" s="72"/>
      <c r="O94" s="79" t="s">
        <v>395</v>
      </c>
      <c r="P94" s="81">
        <v>43533.30706018519</v>
      </c>
      <c r="Q94" s="79" t="s">
        <v>417</v>
      </c>
      <c r="R94" s="79"/>
      <c r="S94" s="79"/>
      <c r="T94" s="79" t="s">
        <v>598</v>
      </c>
      <c r="U94" s="79"/>
      <c r="V94" s="82" t="s">
        <v>696</v>
      </c>
      <c r="W94" s="81">
        <v>43533.30706018519</v>
      </c>
      <c r="X94" s="82" t="s">
        <v>839</v>
      </c>
      <c r="Y94" s="79"/>
      <c r="Z94" s="79"/>
      <c r="AA94" s="85" t="s">
        <v>1137</v>
      </c>
      <c r="AB94" s="79"/>
      <c r="AC94" s="79" t="b">
        <v>0</v>
      </c>
      <c r="AD94" s="79">
        <v>0</v>
      </c>
      <c r="AE94" s="85" t="s">
        <v>1389</v>
      </c>
      <c r="AF94" s="79" t="b">
        <v>0</v>
      </c>
      <c r="AG94" s="79" t="s">
        <v>1401</v>
      </c>
      <c r="AH94" s="79"/>
      <c r="AI94" s="85" t="s">
        <v>1389</v>
      </c>
      <c r="AJ94" s="79" t="b">
        <v>0</v>
      </c>
      <c r="AK94" s="79">
        <v>16</v>
      </c>
      <c r="AL94" s="85" t="s">
        <v>1325</v>
      </c>
      <c r="AM94" s="79" t="s">
        <v>1413</v>
      </c>
      <c r="AN94" s="79" t="b">
        <v>0</v>
      </c>
      <c r="AO94" s="85" t="s">
        <v>1325</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v>0</v>
      </c>
      <c r="BE94" s="49">
        <v>0</v>
      </c>
      <c r="BF94" s="48">
        <v>0</v>
      </c>
      <c r="BG94" s="49">
        <v>0</v>
      </c>
      <c r="BH94" s="48">
        <v>0</v>
      </c>
      <c r="BI94" s="49">
        <v>0</v>
      </c>
      <c r="BJ94" s="48">
        <v>16</v>
      </c>
      <c r="BK94" s="49">
        <v>100</v>
      </c>
      <c r="BL94" s="48">
        <v>16</v>
      </c>
    </row>
    <row r="95" spans="1:64" ht="15">
      <c r="A95" s="64" t="s">
        <v>263</v>
      </c>
      <c r="B95" s="64" t="s">
        <v>355</v>
      </c>
      <c r="C95" s="65" t="s">
        <v>3678</v>
      </c>
      <c r="D95" s="66">
        <v>3</v>
      </c>
      <c r="E95" s="67" t="s">
        <v>132</v>
      </c>
      <c r="F95" s="68">
        <v>32</v>
      </c>
      <c r="G95" s="65"/>
      <c r="H95" s="69"/>
      <c r="I95" s="70"/>
      <c r="J95" s="70"/>
      <c r="K95" s="34" t="s">
        <v>65</v>
      </c>
      <c r="L95" s="77">
        <v>95</v>
      </c>
      <c r="M95" s="77"/>
      <c r="N95" s="72"/>
      <c r="O95" s="79" t="s">
        <v>395</v>
      </c>
      <c r="P95" s="81">
        <v>43533.33084490741</v>
      </c>
      <c r="Q95" s="79" t="s">
        <v>417</v>
      </c>
      <c r="R95" s="79"/>
      <c r="S95" s="79"/>
      <c r="T95" s="79" t="s">
        <v>598</v>
      </c>
      <c r="U95" s="79"/>
      <c r="V95" s="82" t="s">
        <v>697</v>
      </c>
      <c r="W95" s="81">
        <v>43533.33084490741</v>
      </c>
      <c r="X95" s="82" t="s">
        <v>840</v>
      </c>
      <c r="Y95" s="79"/>
      <c r="Z95" s="79"/>
      <c r="AA95" s="85" t="s">
        <v>1138</v>
      </c>
      <c r="AB95" s="79"/>
      <c r="AC95" s="79" t="b">
        <v>0</v>
      </c>
      <c r="AD95" s="79">
        <v>0</v>
      </c>
      <c r="AE95" s="85" t="s">
        <v>1389</v>
      </c>
      <c r="AF95" s="79" t="b">
        <v>0</v>
      </c>
      <c r="AG95" s="79" t="s">
        <v>1401</v>
      </c>
      <c r="AH95" s="79"/>
      <c r="AI95" s="85" t="s">
        <v>1389</v>
      </c>
      <c r="AJ95" s="79" t="b">
        <v>0</v>
      </c>
      <c r="AK95" s="79">
        <v>16</v>
      </c>
      <c r="AL95" s="85" t="s">
        <v>1325</v>
      </c>
      <c r="AM95" s="79" t="s">
        <v>1411</v>
      </c>
      <c r="AN95" s="79" t="b">
        <v>0</v>
      </c>
      <c r="AO95" s="85" t="s">
        <v>1325</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263</v>
      </c>
      <c r="B96" s="64" t="s">
        <v>350</v>
      </c>
      <c r="C96" s="65" t="s">
        <v>3678</v>
      </c>
      <c r="D96" s="66">
        <v>3</v>
      </c>
      <c r="E96" s="67" t="s">
        <v>132</v>
      </c>
      <c r="F96" s="68">
        <v>32</v>
      </c>
      <c r="G96" s="65"/>
      <c r="H96" s="69"/>
      <c r="I96" s="70"/>
      <c r="J96" s="70"/>
      <c r="K96" s="34" t="s">
        <v>65</v>
      </c>
      <c r="L96" s="77">
        <v>96</v>
      </c>
      <c r="M96" s="77"/>
      <c r="N96" s="72"/>
      <c r="O96" s="79" t="s">
        <v>395</v>
      </c>
      <c r="P96" s="81">
        <v>43533.33084490741</v>
      </c>
      <c r="Q96" s="79" t="s">
        <v>417</v>
      </c>
      <c r="R96" s="79"/>
      <c r="S96" s="79"/>
      <c r="T96" s="79" t="s">
        <v>598</v>
      </c>
      <c r="U96" s="79"/>
      <c r="V96" s="82" t="s">
        <v>697</v>
      </c>
      <c r="W96" s="81">
        <v>43533.33084490741</v>
      </c>
      <c r="X96" s="82" t="s">
        <v>840</v>
      </c>
      <c r="Y96" s="79"/>
      <c r="Z96" s="79"/>
      <c r="AA96" s="85" t="s">
        <v>1138</v>
      </c>
      <c r="AB96" s="79"/>
      <c r="AC96" s="79" t="b">
        <v>0</v>
      </c>
      <c r="AD96" s="79">
        <v>0</v>
      </c>
      <c r="AE96" s="85" t="s">
        <v>1389</v>
      </c>
      <c r="AF96" s="79" t="b">
        <v>0</v>
      </c>
      <c r="AG96" s="79" t="s">
        <v>1401</v>
      </c>
      <c r="AH96" s="79"/>
      <c r="AI96" s="85" t="s">
        <v>1389</v>
      </c>
      <c r="AJ96" s="79" t="b">
        <v>0</v>
      </c>
      <c r="AK96" s="79">
        <v>16</v>
      </c>
      <c r="AL96" s="85" t="s">
        <v>1325</v>
      </c>
      <c r="AM96" s="79" t="s">
        <v>1411</v>
      </c>
      <c r="AN96" s="79" t="b">
        <v>0</v>
      </c>
      <c r="AO96" s="85" t="s">
        <v>1325</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2</v>
      </c>
      <c r="BD96" s="48"/>
      <c r="BE96" s="49"/>
      <c r="BF96" s="48"/>
      <c r="BG96" s="49"/>
      <c r="BH96" s="48"/>
      <c r="BI96" s="49"/>
      <c r="BJ96" s="48"/>
      <c r="BK96" s="49"/>
      <c r="BL96" s="48"/>
    </row>
    <row r="97" spans="1:64" ht="15">
      <c r="A97" s="64" t="s">
        <v>263</v>
      </c>
      <c r="B97" s="64" t="s">
        <v>363</v>
      </c>
      <c r="C97" s="65" t="s">
        <v>3678</v>
      </c>
      <c r="D97" s="66">
        <v>3</v>
      </c>
      <c r="E97" s="67" t="s">
        <v>132</v>
      </c>
      <c r="F97" s="68">
        <v>32</v>
      </c>
      <c r="G97" s="65"/>
      <c r="H97" s="69"/>
      <c r="I97" s="70"/>
      <c r="J97" s="70"/>
      <c r="K97" s="34" t="s">
        <v>65</v>
      </c>
      <c r="L97" s="77">
        <v>97</v>
      </c>
      <c r="M97" s="77"/>
      <c r="N97" s="72"/>
      <c r="O97" s="79" t="s">
        <v>395</v>
      </c>
      <c r="P97" s="81">
        <v>43533.33084490741</v>
      </c>
      <c r="Q97" s="79" t="s">
        <v>417</v>
      </c>
      <c r="R97" s="79"/>
      <c r="S97" s="79"/>
      <c r="T97" s="79" t="s">
        <v>598</v>
      </c>
      <c r="U97" s="79"/>
      <c r="V97" s="82" t="s">
        <v>697</v>
      </c>
      <c r="W97" s="81">
        <v>43533.33084490741</v>
      </c>
      <c r="X97" s="82" t="s">
        <v>840</v>
      </c>
      <c r="Y97" s="79"/>
      <c r="Z97" s="79"/>
      <c r="AA97" s="85" t="s">
        <v>1138</v>
      </c>
      <c r="AB97" s="79"/>
      <c r="AC97" s="79" t="b">
        <v>0</v>
      </c>
      <c r="AD97" s="79">
        <v>0</v>
      </c>
      <c r="AE97" s="85" t="s">
        <v>1389</v>
      </c>
      <c r="AF97" s="79" t="b">
        <v>0</v>
      </c>
      <c r="AG97" s="79" t="s">
        <v>1401</v>
      </c>
      <c r="AH97" s="79"/>
      <c r="AI97" s="85" t="s">
        <v>1389</v>
      </c>
      <c r="AJ97" s="79" t="b">
        <v>0</v>
      </c>
      <c r="AK97" s="79">
        <v>16</v>
      </c>
      <c r="AL97" s="85" t="s">
        <v>1325</v>
      </c>
      <c r="AM97" s="79" t="s">
        <v>1411</v>
      </c>
      <c r="AN97" s="79" t="b">
        <v>0</v>
      </c>
      <c r="AO97" s="85" t="s">
        <v>1325</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0</v>
      </c>
      <c r="BE97" s="49">
        <v>0</v>
      </c>
      <c r="BF97" s="48">
        <v>0</v>
      </c>
      <c r="BG97" s="49">
        <v>0</v>
      </c>
      <c r="BH97" s="48">
        <v>0</v>
      </c>
      <c r="BI97" s="49">
        <v>0</v>
      </c>
      <c r="BJ97" s="48">
        <v>16</v>
      </c>
      <c r="BK97" s="49">
        <v>100</v>
      </c>
      <c r="BL97" s="48">
        <v>16</v>
      </c>
    </row>
    <row r="98" spans="1:64" ht="15">
      <c r="A98" s="64" t="s">
        <v>264</v>
      </c>
      <c r="B98" s="64" t="s">
        <v>355</v>
      </c>
      <c r="C98" s="65" t="s">
        <v>3678</v>
      </c>
      <c r="D98" s="66">
        <v>3</v>
      </c>
      <c r="E98" s="67" t="s">
        <v>132</v>
      </c>
      <c r="F98" s="68">
        <v>32</v>
      </c>
      <c r="G98" s="65"/>
      <c r="H98" s="69"/>
      <c r="I98" s="70"/>
      <c r="J98" s="70"/>
      <c r="K98" s="34" t="s">
        <v>65</v>
      </c>
      <c r="L98" s="77">
        <v>98</v>
      </c>
      <c r="M98" s="77"/>
      <c r="N98" s="72"/>
      <c r="O98" s="79" t="s">
        <v>395</v>
      </c>
      <c r="P98" s="81">
        <v>43533.472858796296</v>
      </c>
      <c r="Q98" s="79" t="s">
        <v>418</v>
      </c>
      <c r="R98" s="82" t="s">
        <v>545</v>
      </c>
      <c r="S98" s="79" t="s">
        <v>575</v>
      </c>
      <c r="T98" s="79" t="s">
        <v>598</v>
      </c>
      <c r="U98" s="82" t="s">
        <v>626</v>
      </c>
      <c r="V98" s="82" t="s">
        <v>626</v>
      </c>
      <c r="W98" s="81">
        <v>43533.472858796296</v>
      </c>
      <c r="X98" s="82" t="s">
        <v>841</v>
      </c>
      <c r="Y98" s="79"/>
      <c r="Z98" s="79"/>
      <c r="AA98" s="85" t="s">
        <v>1139</v>
      </c>
      <c r="AB98" s="79"/>
      <c r="AC98" s="79" t="b">
        <v>0</v>
      </c>
      <c r="AD98" s="79">
        <v>0</v>
      </c>
      <c r="AE98" s="85" t="s">
        <v>1389</v>
      </c>
      <c r="AF98" s="79" t="b">
        <v>0</v>
      </c>
      <c r="AG98" s="79" t="s">
        <v>1401</v>
      </c>
      <c r="AH98" s="79"/>
      <c r="AI98" s="85" t="s">
        <v>1389</v>
      </c>
      <c r="AJ98" s="79" t="b">
        <v>0</v>
      </c>
      <c r="AK98" s="79">
        <v>0</v>
      </c>
      <c r="AL98" s="85" t="s">
        <v>1389</v>
      </c>
      <c r="AM98" s="79" t="s">
        <v>1417</v>
      </c>
      <c r="AN98" s="79" t="b">
        <v>0</v>
      </c>
      <c r="AO98" s="85" t="s">
        <v>1139</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264</v>
      </c>
      <c r="B99" s="64" t="s">
        <v>350</v>
      </c>
      <c r="C99" s="65" t="s">
        <v>3678</v>
      </c>
      <c r="D99" s="66">
        <v>3</v>
      </c>
      <c r="E99" s="67" t="s">
        <v>132</v>
      </c>
      <c r="F99" s="68">
        <v>32</v>
      </c>
      <c r="G99" s="65"/>
      <c r="H99" s="69"/>
      <c r="I99" s="70"/>
      <c r="J99" s="70"/>
      <c r="K99" s="34" t="s">
        <v>65</v>
      </c>
      <c r="L99" s="77">
        <v>99</v>
      </c>
      <c r="M99" s="77"/>
      <c r="N99" s="72"/>
      <c r="O99" s="79" t="s">
        <v>395</v>
      </c>
      <c r="P99" s="81">
        <v>43533.472858796296</v>
      </c>
      <c r="Q99" s="79" t="s">
        <v>418</v>
      </c>
      <c r="R99" s="82" t="s">
        <v>545</v>
      </c>
      <c r="S99" s="79" t="s">
        <v>575</v>
      </c>
      <c r="T99" s="79" t="s">
        <v>598</v>
      </c>
      <c r="U99" s="82" t="s">
        <v>626</v>
      </c>
      <c r="V99" s="82" t="s">
        <v>626</v>
      </c>
      <c r="W99" s="81">
        <v>43533.472858796296</v>
      </c>
      <c r="X99" s="82" t="s">
        <v>841</v>
      </c>
      <c r="Y99" s="79"/>
      <c r="Z99" s="79"/>
      <c r="AA99" s="85" t="s">
        <v>1139</v>
      </c>
      <c r="AB99" s="79"/>
      <c r="AC99" s="79" t="b">
        <v>0</v>
      </c>
      <c r="AD99" s="79">
        <v>0</v>
      </c>
      <c r="AE99" s="85" t="s">
        <v>1389</v>
      </c>
      <c r="AF99" s="79" t="b">
        <v>0</v>
      </c>
      <c r="AG99" s="79" t="s">
        <v>1401</v>
      </c>
      <c r="AH99" s="79"/>
      <c r="AI99" s="85" t="s">
        <v>1389</v>
      </c>
      <c r="AJ99" s="79" t="b">
        <v>0</v>
      </c>
      <c r="AK99" s="79">
        <v>0</v>
      </c>
      <c r="AL99" s="85" t="s">
        <v>1389</v>
      </c>
      <c r="AM99" s="79" t="s">
        <v>1417</v>
      </c>
      <c r="AN99" s="79" t="b">
        <v>0</v>
      </c>
      <c r="AO99" s="85" t="s">
        <v>1139</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2</v>
      </c>
      <c r="BD99" s="48"/>
      <c r="BE99" s="49"/>
      <c r="BF99" s="48"/>
      <c r="BG99" s="49"/>
      <c r="BH99" s="48"/>
      <c r="BI99" s="49"/>
      <c r="BJ99" s="48"/>
      <c r="BK99" s="49"/>
      <c r="BL99" s="48"/>
    </row>
    <row r="100" spans="1:64" ht="15">
      <c r="A100" s="64" t="s">
        <v>264</v>
      </c>
      <c r="B100" s="64" t="s">
        <v>363</v>
      </c>
      <c r="C100" s="65" t="s">
        <v>3678</v>
      </c>
      <c r="D100" s="66">
        <v>3</v>
      </c>
      <c r="E100" s="67" t="s">
        <v>132</v>
      </c>
      <c r="F100" s="68">
        <v>32</v>
      </c>
      <c r="G100" s="65"/>
      <c r="H100" s="69"/>
      <c r="I100" s="70"/>
      <c r="J100" s="70"/>
      <c r="K100" s="34" t="s">
        <v>65</v>
      </c>
      <c r="L100" s="77">
        <v>100</v>
      </c>
      <c r="M100" s="77"/>
      <c r="N100" s="72"/>
      <c r="O100" s="79" t="s">
        <v>395</v>
      </c>
      <c r="P100" s="81">
        <v>43533.472858796296</v>
      </c>
      <c r="Q100" s="79" t="s">
        <v>418</v>
      </c>
      <c r="R100" s="82" t="s">
        <v>545</v>
      </c>
      <c r="S100" s="79" t="s">
        <v>575</v>
      </c>
      <c r="T100" s="79" t="s">
        <v>598</v>
      </c>
      <c r="U100" s="82" t="s">
        <v>626</v>
      </c>
      <c r="V100" s="82" t="s">
        <v>626</v>
      </c>
      <c r="W100" s="81">
        <v>43533.472858796296</v>
      </c>
      <c r="X100" s="82" t="s">
        <v>841</v>
      </c>
      <c r="Y100" s="79"/>
      <c r="Z100" s="79"/>
      <c r="AA100" s="85" t="s">
        <v>1139</v>
      </c>
      <c r="AB100" s="79"/>
      <c r="AC100" s="79" t="b">
        <v>0</v>
      </c>
      <c r="AD100" s="79">
        <v>0</v>
      </c>
      <c r="AE100" s="85" t="s">
        <v>1389</v>
      </c>
      <c r="AF100" s="79" t="b">
        <v>0</v>
      </c>
      <c r="AG100" s="79" t="s">
        <v>1401</v>
      </c>
      <c r="AH100" s="79"/>
      <c r="AI100" s="85" t="s">
        <v>1389</v>
      </c>
      <c r="AJ100" s="79" t="b">
        <v>0</v>
      </c>
      <c r="AK100" s="79">
        <v>0</v>
      </c>
      <c r="AL100" s="85" t="s">
        <v>1389</v>
      </c>
      <c r="AM100" s="79" t="s">
        <v>1417</v>
      </c>
      <c r="AN100" s="79" t="b">
        <v>0</v>
      </c>
      <c r="AO100" s="85" t="s">
        <v>1139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v>1</v>
      </c>
      <c r="BE100" s="49">
        <v>5</v>
      </c>
      <c r="BF100" s="48">
        <v>0</v>
      </c>
      <c r="BG100" s="49">
        <v>0</v>
      </c>
      <c r="BH100" s="48">
        <v>0</v>
      </c>
      <c r="BI100" s="49">
        <v>0</v>
      </c>
      <c r="BJ100" s="48">
        <v>19</v>
      </c>
      <c r="BK100" s="49">
        <v>95</v>
      </c>
      <c r="BL100" s="48">
        <v>20</v>
      </c>
    </row>
    <row r="101" spans="1:64" ht="15">
      <c r="A101" s="64" t="s">
        <v>265</v>
      </c>
      <c r="B101" s="64" t="s">
        <v>350</v>
      </c>
      <c r="C101" s="65" t="s">
        <v>3678</v>
      </c>
      <c r="D101" s="66">
        <v>3</v>
      </c>
      <c r="E101" s="67" t="s">
        <v>132</v>
      </c>
      <c r="F101" s="68">
        <v>32</v>
      </c>
      <c r="G101" s="65"/>
      <c r="H101" s="69"/>
      <c r="I101" s="70"/>
      <c r="J101" s="70"/>
      <c r="K101" s="34" t="s">
        <v>65</v>
      </c>
      <c r="L101" s="77">
        <v>101</v>
      </c>
      <c r="M101" s="77"/>
      <c r="N101" s="72"/>
      <c r="O101" s="79" t="s">
        <v>395</v>
      </c>
      <c r="P101" s="81">
        <v>43533.64325231482</v>
      </c>
      <c r="Q101" s="79" t="s">
        <v>419</v>
      </c>
      <c r="R101" s="82" t="s">
        <v>546</v>
      </c>
      <c r="S101" s="79" t="s">
        <v>576</v>
      </c>
      <c r="T101" s="79" t="s">
        <v>586</v>
      </c>
      <c r="U101" s="79"/>
      <c r="V101" s="82" t="s">
        <v>698</v>
      </c>
      <c r="W101" s="81">
        <v>43533.64325231482</v>
      </c>
      <c r="X101" s="82" t="s">
        <v>842</v>
      </c>
      <c r="Y101" s="79"/>
      <c r="Z101" s="79"/>
      <c r="AA101" s="85" t="s">
        <v>1140</v>
      </c>
      <c r="AB101" s="79"/>
      <c r="AC101" s="79" t="b">
        <v>0</v>
      </c>
      <c r="AD101" s="79">
        <v>0</v>
      </c>
      <c r="AE101" s="85" t="s">
        <v>1389</v>
      </c>
      <c r="AF101" s="79" t="b">
        <v>1</v>
      </c>
      <c r="AG101" s="79" t="s">
        <v>1401</v>
      </c>
      <c r="AH101" s="79"/>
      <c r="AI101" s="85" t="s">
        <v>1325</v>
      </c>
      <c r="AJ101" s="79" t="b">
        <v>0</v>
      </c>
      <c r="AK101" s="79">
        <v>6</v>
      </c>
      <c r="AL101" s="85" t="s">
        <v>1368</v>
      </c>
      <c r="AM101" s="79" t="s">
        <v>1411</v>
      </c>
      <c r="AN101" s="79" t="b">
        <v>0</v>
      </c>
      <c r="AO101" s="85" t="s">
        <v>1368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1</v>
      </c>
      <c r="BE101" s="49">
        <v>6.666666666666667</v>
      </c>
      <c r="BF101" s="48">
        <v>0</v>
      </c>
      <c r="BG101" s="49">
        <v>0</v>
      </c>
      <c r="BH101" s="48">
        <v>0</v>
      </c>
      <c r="BI101" s="49">
        <v>0</v>
      </c>
      <c r="BJ101" s="48">
        <v>14</v>
      </c>
      <c r="BK101" s="49">
        <v>93.33333333333333</v>
      </c>
      <c r="BL101" s="48">
        <v>15</v>
      </c>
    </row>
    <row r="102" spans="1:64" ht="15">
      <c r="A102" s="64" t="s">
        <v>266</v>
      </c>
      <c r="B102" s="64" t="s">
        <v>350</v>
      </c>
      <c r="C102" s="65" t="s">
        <v>3678</v>
      </c>
      <c r="D102" s="66">
        <v>3</v>
      </c>
      <c r="E102" s="67" t="s">
        <v>132</v>
      </c>
      <c r="F102" s="68">
        <v>32</v>
      </c>
      <c r="G102" s="65"/>
      <c r="H102" s="69"/>
      <c r="I102" s="70"/>
      <c r="J102" s="70"/>
      <c r="K102" s="34" t="s">
        <v>65</v>
      </c>
      <c r="L102" s="77">
        <v>102</v>
      </c>
      <c r="M102" s="77"/>
      <c r="N102" s="72"/>
      <c r="O102" s="79" t="s">
        <v>395</v>
      </c>
      <c r="P102" s="81">
        <v>43533.64556712963</v>
      </c>
      <c r="Q102" s="79" t="s">
        <v>420</v>
      </c>
      <c r="R102" s="79"/>
      <c r="S102" s="79"/>
      <c r="T102" s="79" t="s">
        <v>599</v>
      </c>
      <c r="U102" s="79"/>
      <c r="V102" s="82" t="s">
        <v>699</v>
      </c>
      <c r="W102" s="81">
        <v>43533.64556712963</v>
      </c>
      <c r="X102" s="82" t="s">
        <v>843</v>
      </c>
      <c r="Y102" s="79"/>
      <c r="Z102" s="79"/>
      <c r="AA102" s="85" t="s">
        <v>1141</v>
      </c>
      <c r="AB102" s="79"/>
      <c r="AC102" s="79" t="b">
        <v>0</v>
      </c>
      <c r="AD102" s="79">
        <v>0</v>
      </c>
      <c r="AE102" s="85" t="s">
        <v>1389</v>
      </c>
      <c r="AF102" s="79" t="b">
        <v>0</v>
      </c>
      <c r="AG102" s="79" t="s">
        <v>1401</v>
      </c>
      <c r="AH102" s="79"/>
      <c r="AI102" s="85" t="s">
        <v>1389</v>
      </c>
      <c r="AJ102" s="79" t="b">
        <v>0</v>
      </c>
      <c r="AK102" s="79">
        <v>2</v>
      </c>
      <c r="AL102" s="85" t="s">
        <v>1350</v>
      </c>
      <c r="AM102" s="79" t="s">
        <v>1411</v>
      </c>
      <c r="AN102" s="79" t="b">
        <v>0</v>
      </c>
      <c r="AO102" s="85" t="s">
        <v>1350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2</v>
      </c>
      <c r="BD102" s="48"/>
      <c r="BE102" s="49"/>
      <c r="BF102" s="48"/>
      <c r="BG102" s="49"/>
      <c r="BH102" s="48"/>
      <c r="BI102" s="49"/>
      <c r="BJ102" s="48"/>
      <c r="BK102" s="49"/>
      <c r="BL102" s="48"/>
    </row>
    <row r="103" spans="1:64" ht="15">
      <c r="A103" s="64" t="s">
        <v>266</v>
      </c>
      <c r="B103" s="64" t="s">
        <v>306</v>
      </c>
      <c r="C103" s="65" t="s">
        <v>3678</v>
      </c>
      <c r="D103" s="66">
        <v>3</v>
      </c>
      <c r="E103" s="67" t="s">
        <v>132</v>
      </c>
      <c r="F103" s="68">
        <v>32</v>
      </c>
      <c r="G103" s="65"/>
      <c r="H103" s="69"/>
      <c r="I103" s="70"/>
      <c r="J103" s="70"/>
      <c r="K103" s="34" t="s">
        <v>65</v>
      </c>
      <c r="L103" s="77">
        <v>103</v>
      </c>
      <c r="M103" s="77"/>
      <c r="N103" s="72"/>
      <c r="O103" s="79" t="s">
        <v>395</v>
      </c>
      <c r="P103" s="81">
        <v>43533.64556712963</v>
      </c>
      <c r="Q103" s="79" t="s">
        <v>420</v>
      </c>
      <c r="R103" s="79"/>
      <c r="S103" s="79"/>
      <c r="T103" s="79" t="s">
        <v>599</v>
      </c>
      <c r="U103" s="79"/>
      <c r="V103" s="82" t="s">
        <v>699</v>
      </c>
      <c r="W103" s="81">
        <v>43533.64556712963</v>
      </c>
      <c r="X103" s="82" t="s">
        <v>843</v>
      </c>
      <c r="Y103" s="79"/>
      <c r="Z103" s="79"/>
      <c r="AA103" s="85" t="s">
        <v>1141</v>
      </c>
      <c r="AB103" s="79"/>
      <c r="AC103" s="79" t="b">
        <v>0</v>
      </c>
      <c r="AD103" s="79">
        <v>0</v>
      </c>
      <c r="AE103" s="85" t="s">
        <v>1389</v>
      </c>
      <c r="AF103" s="79" t="b">
        <v>0</v>
      </c>
      <c r="AG103" s="79" t="s">
        <v>1401</v>
      </c>
      <c r="AH103" s="79"/>
      <c r="AI103" s="85" t="s">
        <v>1389</v>
      </c>
      <c r="AJ103" s="79" t="b">
        <v>0</v>
      </c>
      <c r="AK103" s="79">
        <v>2</v>
      </c>
      <c r="AL103" s="85" t="s">
        <v>1350</v>
      </c>
      <c r="AM103" s="79" t="s">
        <v>1411</v>
      </c>
      <c r="AN103" s="79" t="b">
        <v>0</v>
      </c>
      <c r="AO103" s="85" t="s">
        <v>1350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18</v>
      </c>
      <c r="BK103" s="49">
        <v>100</v>
      </c>
      <c r="BL103" s="48">
        <v>18</v>
      </c>
    </row>
    <row r="104" spans="1:64" ht="15">
      <c r="A104" s="64" t="s">
        <v>267</v>
      </c>
      <c r="B104" s="64" t="s">
        <v>355</v>
      </c>
      <c r="C104" s="65" t="s">
        <v>3678</v>
      </c>
      <c r="D104" s="66">
        <v>3</v>
      </c>
      <c r="E104" s="67" t="s">
        <v>132</v>
      </c>
      <c r="F104" s="68">
        <v>32</v>
      </c>
      <c r="G104" s="65"/>
      <c r="H104" s="69"/>
      <c r="I104" s="70"/>
      <c r="J104" s="70"/>
      <c r="K104" s="34" t="s">
        <v>65</v>
      </c>
      <c r="L104" s="77">
        <v>104</v>
      </c>
      <c r="M104" s="77"/>
      <c r="N104" s="72"/>
      <c r="O104" s="79" t="s">
        <v>395</v>
      </c>
      <c r="P104" s="81">
        <v>43533.64597222222</v>
      </c>
      <c r="Q104" s="79" t="s">
        <v>421</v>
      </c>
      <c r="R104" s="82" t="s">
        <v>547</v>
      </c>
      <c r="S104" s="79" t="s">
        <v>575</v>
      </c>
      <c r="T104" s="79" t="s">
        <v>598</v>
      </c>
      <c r="U104" s="82" t="s">
        <v>626</v>
      </c>
      <c r="V104" s="82" t="s">
        <v>626</v>
      </c>
      <c r="W104" s="81">
        <v>43533.64597222222</v>
      </c>
      <c r="X104" s="82" t="s">
        <v>844</v>
      </c>
      <c r="Y104" s="79"/>
      <c r="Z104" s="79"/>
      <c r="AA104" s="85" t="s">
        <v>1142</v>
      </c>
      <c r="AB104" s="79"/>
      <c r="AC104" s="79" t="b">
        <v>0</v>
      </c>
      <c r="AD104" s="79">
        <v>0</v>
      </c>
      <c r="AE104" s="85" t="s">
        <v>1389</v>
      </c>
      <c r="AF104" s="79" t="b">
        <v>0</v>
      </c>
      <c r="AG104" s="79" t="s">
        <v>1401</v>
      </c>
      <c r="AH104" s="79"/>
      <c r="AI104" s="85" t="s">
        <v>1389</v>
      </c>
      <c r="AJ104" s="79" t="b">
        <v>0</v>
      </c>
      <c r="AK104" s="79">
        <v>0</v>
      </c>
      <c r="AL104" s="85" t="s">
        <v>1389</v>
      </c>
      <c r="AM104" s="79" t="s">
        <v>1417</v>
      </c>
      <c r="AN104" s="79" t="b">
        <v>0</v>
      </c>
      <c r="AO104" s="85" t="s">
        <v>1142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267</v>
      </c>
      <c r="B105" s="64" t="s">
        <v>350</v>
      </c>
      <c r="C105" s="65" t="s">
        <v>3678</v>
      </c>
      <c r="D105" s="66">
        <v>3</v>
      </c>
      <c r="E105" s="67" t="s">
        <v>132</v>
      </c>
      <c r="F105" s="68">
        <v>32</v>
      </c>
      <c r="G105" s="65"/>
      <c r="H105" s="69"/>
      <c r="I105" s="70"/>
      <c r="J105" s="70"/>
      <c r="K105" s="34" t="s">
        <v>65</v>
      </c>
      <c r="L105" s="77">
        <v>105</v>
      </c>
      <c r="M105" s="77"/>
      <c r="N105" s="72"/>
      <c r="O105" s="79" t="s">
        <v>395</v>
      </c>
      <c r="P105" s="81">
        <v>43533.64597222222</v>
      </c>
      <c r="Q105" s="79" t="s">
        <v>421</v>
      </c>
      <c r="R105" s="82" t="s">
        <v>547</v>
      </c>
      <c r="S105" s="79" t="s">
        <v>575</v>
      </c>
      <c r="T105" s="79" t="s">
        <v>598</v>
      </c>
      <c r="U105" s="82" t="s">
        <v>626</v>
      </c>
      <c r="V105" s="82" t="s">
        <v>626</v>
      </c>
      <c r="W105" s="81">
        <v>43533.64597222222</v>
      </c>
      <c r="X105" s="82" t="s">
        <v>844</v>
      </c>
      <c r="Y105" s="79"/>
      <c r="Z105" s="79"/>
      <c r="AA105" s="85" t="s">
        <v>1142</v>
      </c>
      <c r="AB105" s="79"/>
      <c r="AC105" s="79" t="b">
        <v>0</v>
      </c>
      <c r="AD105" s="79">
        <v>0</v>
      </c>
      <c r="AE105" s="85" t="s">
        <v>1389</v>
      </c>
      <c r="AF105" s="79" t="b">
        <v>0</v>
      </c>
      <c r="AG105" s="79" t="s">
        <v>1401</v>
      </c>
      <c r="AH105" s="79"/>
      <c r="AI105" s="85" t="s">
        <v>1389</v>
      </c>
      <c r="AJ105" s="79" t="b">
        <v>0</v>
      </c>
      <c r="AK105" s="79">
        <v>0</v>
      </c>
      <c r="AL105" s="85" t="s">
        <v>1389</v>
      </c>
      <c r="AM105" s="79" t="s">
        <v>1417</v>
      </c>
      <c r="AN105" s="79" t="b">
        <v>0</v>
      </c>
      <c r="AO105" s="85" t="s">
        <v>1142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2</v>
      </c>
      <c r="BD105" s="48"/>
      <c r="BE105" s="49"/>
      <c r="BF105" s="48"/>
      <c r="BG105" s="49"/>
      <c r="BH105" s="48"/>
      <c r="BI105" s="49"/>
      <c r="BJ105" s="48"/>
      <c r="BK105" s="49"/>
      <c r="BL105" s="48"/>
    </row>
    <row r="106" spans="1:64" ht="15">
      <c r="A106" s="64" t="s">
        <v>267</v>
      </c>
      <c r="B106" s="64" t="s">
        <v>363</v>
      </c>
      <c r="C106" s="65" t="s">
        <v>3678</v>
      </c>
      <c r="D106" s="66">
        <v>3</v>
      </c>
      <c r="E106" s="67" t="s">
        <v>132</v>
      </c>
      <c r="F106" s="68">
        <v>32</v>
      </c>
      <c r="G106" s="65"/>
      <c r="H106" s="69"/>
      <c r="I106" s="70"/>
      <c r="J106" s="70"/>
      <c r="K106" s="34" t="s">
        <v>65</v>
      </c>
      <c r="L106" s="77">
        <v>106</v>
      </c>
      <c r="M106" s="77"/>
      <c r="N106" s="72"/>
      <c r="O106" s="79" t="s">
        <v>395</v>
      </c>
      <c r="P106" s="81">
        <v>43533.64597222222</v>
      </c>
      <c r="Q106" s="79" t="s">
        <v>421</v>
      </c>
      <c r="R106" s="82" t="s">
        <v>547</v>
      </c>
      <c r="S106" s="79" t="s">
        <v>575</v>
      </c>
      <c r="T106" s="79" t="s">
        <v>598</v>
      </c>
      <c r="U106" s="82" t="s">
        <v>626</v>
      </c>
      <c r="V106" s="82" t="s">
        <v>626</v>
      </c>
      <c r="W106" s="81">
        <v>43533.64597222222</v>
      </c>
      <c r="X106" s="82" t="s">
        <v>844</v>
      </c>
      <c r="Y106" s="79"/>
      <c r="Z106" s="79"/>
      <c r="AA106" s="85" t="s">
        <v>1142</v>
      </c>
      <c r="AB106" s="79"/>
      <c r="AC106" s="79" t="b">
        <v>0</v>
      </c>
      <c r="AD106" s="79">
        <v>0</v>
      </c>
      <c r="AE106" s="85" t="s">
        <v>1389</v>
      </c>
      <c r="AF106" s="79" t="b">
        <v>0</v>
      </c>
      <c r="AG106" s="79" t="s">
        <v>1401</v>
      </c>
      <c r="AH106" s="79"/>
      <c r="AI106" s="85" t="s">
        <v>1389</v>
      </c>
      <c r="AJ106" s="79" t="b">
        <v>0</v>
      </c>
      <c r="AK106" s="79">
        <v>0</v>
      </c>
      <c r="AL106" s="85" t="s">
        <v>1389</v>
      </c>
      <c r="AM106" s="79" t="s">
        <v>1417</v>
      </c>
      <c r="AN106" s="79" t="b">
        <v>0</v>
      </c>
      <c r="AO106" s="85" t="s">
        <v>1142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1</v>
      </c>
      <c r="BE106" s="49">
        <v>5</v>
      </c>
      <c r="BF106" s="48">
        <v>0</v>
      </c>
      <c r="BG106" s="49">
        <v>0</v>
      </c>
      <c r="BH106" s="48">
        <v>0</v>
      </c>
      <c r="BI106" s="49">
        <v>0</v>
      </c>
      <c r="BJ106" s="48">
        <v>19</v>
      </c>
      <c r="BK106" s="49">
        <v>95</v>
      </c>
      <c r="BL106" s="48">
        <v>20</v>
      </c>
    </row>
    <row r="107" spans="1:64" ht="15">
      <c r="A107" s="64" t="s">
        <v>268</v>
      </c>
      <c r="B107" s="64" t="s">
        <v>268</v>
      </c>
      <c r="C107" s="65" t="s">
        <v>3678</v>
      </c>
      <c r="D107" s="66">
        <v>3</v>
      </c>
      <c r="E107" s="67" t="s">
        <v>132</v>
      </c>
      <c r="F107" s="68">
        <v>32</v>
      </c>
      <c r="G107" s="65"/>
      <c r="H107" s="69"/>
      <c r="I107" s="70"/>
      <c r="J107" s="70"/>
      <c r="K107" s="34" t="s">
        <v>65</v>
      </c>
      <c r="L107" s="77">
        <v>107</v>
      </c>
      <c r="M107" s="77"/>
      <c r="N107" s="72"/>
      <c r="O107" s="79" t="s">
        <v>176</v>
      </c>
      <c r="P107" s="81">
        <v>43533.64916666667</v>
      </c>
      <c r="Q107" s="79" t="s">
        <v>422</v>
      </c>
      <c r="R107" s="79"/>
      <c r="S107" s="79"/>
      <c r="T107" s="79" t="s">
        <v>586</v>
      </c>
      <c r="U107" s="79"/>
      <c r="V107" s="82" t="s">
        <v>700</v>
      </c>
      <c r="W107" s="81">
        <v>43533.64916666667</v>
      </c>
      <c r="X107" s="82" t="s">
        <v>845</v>
      </c>
      <c r="Y107" s="79"/>
      <c r="Z107" s="79"/>
      <c r="AA107" s="85" t="s">
        <v>1143</v>
      </c>
      <c r="AB107" s="79"/>
      <c r="AC107" s="79" t="b">
        <v>0</v>
      </c>
      <c r="AD107" s="79">
        <v>1</v>
      </c>
      <c r="AE107" s="85" t="s">
        <v>1389</v>
      </c>
      <c r="AF107" s="79" t="b">
        <v>0</v>
      </c>
      <c r="AG107" s="79" t="s">
        <v>1401</v>
      </c>
      <c r="AH107" s="79"/>
      <c r="AI107" s="85" t="s">
        <v>1389</v>
      </c>
      <c r="AJ107" s="79" t="b">
        <v>0</v>
      </c>
      <c r="AK107" s="79">
        <v>0</v>
      </c>
      <c r="AL107" s="85" t="s">
        <v>1389</v>
      </c>
      <c r="AM107" s="79" t="s">
        <v>1412</v>
      </c>
      <c r="AN107" s="79" t="b">
        <v>0</v>
      </c>
      <c r="AO107" s="85" t="s">
        <v>1143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9</v>
      </c>
      <c r="BC107" s="78" t="str">
        <f>REPLACE(INDEX(GroupVertices[Group],MATCH(Edges[[#This Row],[Vertex 2]],GroupVertices[Vertex],0)),1,1,"")</f>
        <v>9</v>
      </c>
      <c r="BD107" s="48">
        <v>2</v>
      </c>
      <c r="BE107" s="49">
        <v>5.2631578947368425</v>
      </c>
      <c r="BF107" s="48">
        <v>0</v>
      </c>
      <c r="BG107" s="49">
        <v>0</v>
      </c>
      <c r="BH107" s="48">
        <v>0</v>
      </c>
      <c r="BI107" s="49">
        <v>0</v>
      </c>
      <c r="BJ107" s="48">
        <v>36</v>
      </c>
      <c r="BK107" s="49">
        <v>94.73684210526316</v>
      </c>
      <c r="BL107" s="48">
        <v>38</v>
      </c>
    </row>
    <row r="108" spans="1:64" ht="15">
      <c r="A108" s="64" t="s">
        <v>269</v>
      </c>
      <c r="B108" s="64" t="s">
        <v>350</v>
      </c>
      <c r="C108" s="65" t="s">
        <v>3678</v>
      </c>
      <c r="D108" s="66">
        <v>3</v>
      </c>
      <c r="E108" s="67" t="s">
        <v>132</v>
      </c>
      <c r="F108" s="68">
        <v>32</v>
      </c>
      <c r="G108" s="65"/>
      <c r="H108" s="69"/>
      <c r="I108" s="70"/>
      <c r="J108" s="70"/>
      <c r="K108" s="34" t="s">
        <v>65</v>
      </c>
      <c r="L108" s="77">
        <v>108</v>
      </c>
      <c r="M108" s="77"/>
      <c r="N108" s="72"/>
      <c r="O108" s="79" t="s">
        <v>395</v>
      </c>
      <c r="P108" s="81">
        <v>43533.65243055556</v>
      </c>
      <c r="Q108" s="79" t="s">
        <v>423</v>
      </c>
      <c r="R108" s="79"/>
      <c r="S108" s="79"/>
      <c r="T108" s="79" t="s">
        <v>600</v>
      </c>
      <c r="U108" s="82" t="s">
        <v>627</v>
      </c>
      <c r="V108" s="82" t="s">
        <v>627</v>
      </c>
      <c r="W108" s="81">
        <v>43533.65243055556</v>
      </c>
      <c r="X108" s="82" t="s">
        <v>846</v>
      </c>
      <c r="Y108" s="79"/>
      <c r="Z108" s="79"/>
      <c r="AA108" s="85" t="s">
        <v>1144</v>
      </c>
      <c r="AB108" s="79"/>
      <c r="AC108" s="79" t="b">
        <v>0</v>
      </c>
      <c r="AD108" s="79">
        <v>0</v>
      </c>
      <c r="AE108" s="85" t="s">
        <v>1389</v>
      </c>
      <c r="AF108" s="79" t="b">
        <v>0</v>
      </c>
      <c r="AG108" s="79" t="s">
        <v>1401</v>
      </c>
      <c r="AH108" s="79"/>
      <c r="AI108" s="85" t="s">
        <v>1389</v>
      </c>
      <c r="AJ108" s="79" t="b">
        <v>0</v>
      </c>
      <c r="AK108" s="79">
        <v>15</v>
      </c>
      <c r="AL108" s="85" t="s">
        <v>1354</v>
      </c>
      <c r="AM108" s="79" t="s">
        <v>1414</v>
      </c>
      <c r="AN108" s="79" t="b">
        <v>0</v>
      </c>
      <c r="AO108" s="85" t="s">
        <v>1354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269</v>
      </c>
      <c r="B109" s="64" t="s">
        <v>306</v>
      </c>
      <c r="C109" s="65" t="s">
        <v>3678</v>
      </c>
      <c r="D109" s="66">
        <v>3</v>
      </c>
      <c r="E109" s="67" t="s">
        <v>132</v>
      </c>
      <c r="F109" s="68">
        <v>32</v>
      </c>
      <c r="G109" s="65"/>
      <c r="H109" s="69"/>
      <c r="I109" s="70"/>
      <c r="J109" s="70"/>
      <c r="K109" s="34" t="s">
        <v>65</v>
      </c>
      <c r="L109" s="77">
        <v>109</v>
      </c>
      <c r="M109" s="77"/>
      <c r="N109" s="72"/>
      <c r="O109" s="79" t="s">
        <v>395</v>
      </c>
      <c r="P109" s="81">
        <v>43533.65243055556</v>
      </c>
      <c r="Q109" s="79" t="s">
        <v>423</v>
      </c>
      <c r="R109" s="79"/>
      <c r="S109" s="79"/>
      <c r="T109" s="79" t="s">
        <v>600</v>
      </c>
      <c r="U109" s="82" t="s">
        <v>627</v>
      </c>
      <c r="V109" s="82" t="s">
        <v>627</v>
      </c>
      <c r="W109" s="81">
        <v>43533.65243055556</v>
      </c>
      <c r="X109" s="82" t="s">
        <v>846</v>
      </c>
      <c r="Y109" s="79"/>
      <c r="Z109" s="79"/>
      <c r="AA109" s="85" t="s">
        <v>1144</v>
      </c>
      <c r="AB109" s="79"/>
      <c r="AC109" s="79" t="b">
        <v>0</v>
      </c>
      <c r="AD109" s="79">
        <v>0</v>
      </c>
      <c r="AE109" s="85" t="s">
        <v>1389</v>
      </c>
      <c r="AF109" s="79" t="b">
        <v>0</v>
      </c>
      <c r="AG109" s="79" t="s">
        <v>1401</v>
      </c>
      <c r="AH109" s="79"/>
      <c r="AI109" s="85" t="s">
        <v>1389</v>
      </c>
      <c r="AJ109" s="79" t="b">
        <v>0</v>
      </c>
      <c r="AK109" s="79">
        <v>15</v>
      </c>
      <c r="AL109" s="85" t="s">
        <v>1354</v>
      </c>
      <c r="AM109" s="79" t="s">
        <v>1414</v>
      </c>
      <c r="AN109" s="79" t="b">
        <v>0</v>
      </c>
      <c r="AO109" s="85" t="s">
        <v>1354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1</v>
      </c>
      <c r="BD109" s="48">
        <v>1</v>
      </c>
      <c r="BE109" s="49">
        <v>6.25</v>
      </c>
      <c r="BF109" s="48">
        <v>0</v>
      </c>
      <c r="BG109" s="49">
        <v>0</v>
      </c>
      <c r="BH109" s="48">
        <v>0</v>
      </c>
      <c r="BI109" s="49">
        <v>0</v>
      </c>
      <c r="BJ109" s="48">
        <v>15</v>
      </c>
      <c r="BK109" s="49">
        <v>93.75</v>
      </c>
      <c r="BL109" s="48">
        <v>16</v>
      </c>
    </row>
    <row r="110" spans="1:64" ht="15">
      <c r="A110" s="64" t="s">
        <v>270</v>
      </c>
      <c r="B110" s="64" t="s">
        <v>350</v>
      </c>
      <c r="C110" s="65" t="s">
        <v>3678</v>
      </c>
      <c r="D110" s="66">
        <v>3</v>
      </c>
      <c r="E110" s="67" t="s">
        <v>132</v>
      </c>
      <c r="F110" s="68">
        <v>32</v>
      </c>
      <c r="G110" s="65"/>
      <c r="H110" s="69"/>
      <c r="I110" s="70"/>
      <c r="J110" s="70"/>
      <c r="K110" s="34" t="s">
        <v>65</v>
      </c>
      <c r="L110" s="77">
        <v>110</v>
      </c>
      <c r="M110" s="77"/>
      <c r="N110" s="72"/>
      <c r="O110" s="79" t="s">
        <v>395</v>
      </c>
      <c r="P110" s="81">
        <v>43533.65262731481</v>
      </c>
      <c r="Q110" s="79" t="s">
        <v>423</v>
      </c>
      <c r="R110" s="79"/>
      <c r="S110" s="79"/>
      <c r="T110" s="79" t="s">
        <v>600</v>
      </c>
      <c r="U110" s="82" t="s">
        <v>627</v>
      </c>
      <c r="V110" s="82" t="s">
        <v>627</v>
      </c>
      <c r="W110" s="81">
        <v>43533.65262731481</v>
      </c>
      <c r="X110" s="82" t="s">
        <v>847</v>
      </c>
      <c r="Y110" s="79"/>
      <c r="Z110" s="79"/>
      <c r="AA110" s="85" t="s">
        <v>1145</v>
      </c>
      <c r="AB110" s="79"/>
      <c r="AC110" s="79" t="b">
        <v>0</v>
      </c>
      <c r="AD110" s="79">
        <v>0</v>
      </c>
      <c r="AE110" s="85" t="s">
        <v>1389</v>
      </c>
      <c r="AF110" s="79" t="b">
        <v>0</v>
      </c>
      <c r="AG110" s="79" t="s">
        <v>1401</v>
      </c>
      <c r="AH110" s="79"/>
      <c r="AI110" s="85" t="s">
        <v>1389</v>
      </c>
      <c r="AJ110" s="79" t="b">
        <v>0</v>
      </c>
      <c r="AK110" s="79">
        <v>15</v>
      </c>
      <c r="AL110" s="85" t="s">
        <v>1354</v>
      </c>
      <c r="AM110" s="79" t="s">
        <v>1411</v>
      </c>
      <c r="AN110" s="79" t="b">
        <v>0</v>
      </c>
      <c r="AO110" s="85" t="s">
        <v>1354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2</v>
      </c>
      <c r="BD110" s="48"/>
      <c r="BE110" s="49"/>
      <c r="BF110" s="48"/>
      <c r="BG110" s="49"/>
      <c r="BH110" s="48"/>
      <c r="BI110" s="49"/>
      <c r="BJ110" s="48"/>
      <c r="BK110" s="49"/>
      <c r="BL110" s="48"/>
    </row>
    <row r="111" spans="1:64" ht="15">
      <c r="A111" s="64" t="s">
        <v>270</v>
      </c>
      <c r="B111" s="64" t="s">
        <v>306</v>
      </c>
      <c r="C111" s="65" t="s">
        <v>3678</v>
      </c>
      <c r="D111" s="66">
        <v>3</v>
      </c>
      <c r="E111" s="67" t="s">
        <v>132</v>
      </c>
      <c r="F111" s="68">
        <v>32</v>
      </c>
      <c r="G111" s="65"/>
      <c r="H111" s="69"/>
      <c r="I111" s="70"/>
      <c r="J111" s="70"/>
      <c r="K111" s="34" t="s">
        <v>65</v>
      </c>
      <c r="L111" s="77">
        <v>111</v>
      </c>
      <c r="M111" s="77"/>
      <c r="N111" s="72"/>
      <c r="O111" s="79" t="s">
        <v>395</v>
      </c>
      <c r="P111" s="81">
        <v>43533.65262731481</v>
      </c>
      <c r="Q111" s="79" t="s">
        <v>423</v>
      </c>
      <c r="R111" s="79"/>
      <c r="S111" s="79"/>
      <c r="T111" s="79" t="s">
        <v>600</v>
      </c>
      <c r="U111" s="82" t="s">
        <v>627</v>
      </c>
      <c r="V111" s="82" t="s">
        <v>627</v>
      </c>
      <c r="W111" s="81">
        <v>43533.65262731481</v>
      </c>
      <c r="X111" s="82" t="s">
        <v>847</v>
      </c>
      <c r="Y111" s="79"/>
      <c r="Z111" s="79"/>
      <c r="AA111" s="85" t="s">
        <v>1145</v>
      </c>
      <c r="AB111" s="79"/>
      <c r="AC111" s="79" t="b">
        <v>0</v>
      </c>
      <c r="AD111" s="79">
        <v>0</v>
      </c>
      <c r="AE111" s="85" t="s">
        <v>1389</v>
      </c>
      <c r="AF111" s="79" t="b">
        <v>0</v>
      </c>
      <c r="AG111" s="79" t="s">
        <v>1401</v>
      </c>
      <c r="AH111" s="79"/>
      <c r="AI111" s="85" t="s">
        <v>1389</v>
      </c>
      <c r="AJ111" s="79" t="b">
        <v>0</v>
      </c>
      <c r="AK111" s="79">
        <v>15</v>
      </c>
      <c r="AL111" s="85" t="s">
        <v>1354</v>
      </c>
      <c r="AM111" s="79" t="s">
        <v>1411</v>
      </c>
      <c r="AN111" s="79" t="b">
        <v>0</v>
      </c>
      <c r="AO111" s="85" t="s">
        <v>1354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6.25</v>
      </c>
      <c r="BF111" s="48">
        <v>0</v>
      </c>
      <c r="BG111" s="49">
        <v>0</v>
      </c>
      <c r="BH111" s="48">
        <v>0</v>
      </c>
      <c r="BI111" s="49">
        <v>0</v>
      </c>
      <c r="BJ111" s="48">
        <v>15</v>
      </c>
      <c r="BK111" s="49">
        <v>93.75</v>
      </c>
      <c r="BL111" s="48">
        <v>16</v>
      </c>
    </row>
    <row r="112" spans="1:64" ht="15">
      <c r="A112" s="64" t="s">
        <v>271</v>
      </c>
      <c r="B112" s="64" t="s">
        <v>350</v>
      </c>
      <c r="C112" s="65" t="s">
        <v>3678</v>
      </c>
      <c r="D112" s="66">
        <v>3</v>
      </c>
      <c r="E112" s="67" t="s">
        <v>132</v>
      </c>
      <c r="F112" s="68">
        <v>32</v>
      </c>
      <c r="G112" s="65"/>
      <c r="H112" s="69"/>
      <c r="I112" s="70"/>
      <c r="J112" s="70"/>
      <c r="K112" s="34" t="s">
        <v>65</v>
      </c>
      <c r="L112" s="77">
        <v>112</v>
      </c>
      <c r="M112" s="77"/>
      <c r="N112" s="72"/>
      <c r="O112" s="79" t="s">
        <v>395</v>
      </c>
      <c r="P112" s="81">
        <v>43533.65275462963</v>
      </c>
      <c r="Q112" s="79" t="s">
        <v>423</v>
      </c>
      <c r="R112" s="79"/>
      <c r="S112" s="79"/>
      <c r="T112" s="79" t="s">
        <v>600</v>
      </c>
      <c r="U112" s="82" t="s">
        <v>627</v>
      </c>
      <c r="V112" s="82" t="s">
        <v>627</v>
      </c>
      <c r="W112" s="81">
        <v>43533.65275462963</v>
      </c>
      <c r="X112" s="82" t="s">
        <v>848</v>
      </c>
      <c r="Y112" s="79"/>
      <c r="Z112" s="79"/>
      <c r="AA112" s="85" t="s">
        <v>1146</v>
      </c>
      <c r="AB112" s="79"/>
      <c r="AC112" s="79" t="b">
        <v>0</v>
      </c>
      <c r="AD112" s="79">
        <v>0</v>
      </c>
      <c r="AE112" s="85" t="s">
        <v>1389</v>
      </c>
      <c r="AF112" s="79" t="b">
        <v>0</v>
      </c>
      <c r="AG112" s="79" t="s">
        <v>1401</v>
      </c>
      <c r="AH112" s="79"/>
      <c r="AI112" s="85" t="s">
        <v>1389</v>
      </c>
      <c r="AJ112" s="79" t="b">
        <v>0</v>
      </c>
      <c r="AK112" s="79">
        <v>15</v>
      </c>
      <c r="AL112" s="85" t="s">
        <v>1354</v>
      </c>
      <c r="AM112" s="79" t="s">
        <v>1411</v>
      </c>
      <c r="AN112" s="79" t="b">
        <v>0</v>
      </c>
      <c r="AO112" s="85" t="s">
        <v>1354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271</v>
      </c>
      <c r="B113" s="64" t="s">
        <v>306</v>
      </c>
      <c r="C113" s="65" t="s">
        <v>3678</v>
      </c>
      <c r="D113" s="66">
        <v>3</v>
      </c>
      <c r="E113" s="67" t="s">
        <v>132</v>
      </c>
      <c r="F113" s="68">
        <v>32</v>
      </c>
      <c r="G113" s="65"/>
      <c r="H113" s="69"/>
      <c r="I113" s="70"/>
      <c r="J113" s="70"/>
      <c r="K113" s="34" t="s">
        <v>65</v>
      </c>
      <c r="L113" s="77">
        <v>113</v>
      </c>
      <c r="M113" s="77"/>
      <c r="N113" s="72"/>
      <c r="O113" s="79" t="s">
        <v>395</v>
      </c>
      <c r="P113" s="81">
        <v>43533.65275462963</v>
      </c>
      <c r="Q113" s="79" t="s">
        <v>423</v>
      </c>
      <c r="R113" s="79"/>
      <c r="S113" s="79"/>
      <c r="T113" s="79" t="s">
        <v>600</v>
      </c>
      <c r="U113" s="82" t="s">
        <v>627</v>
      </c>
      <c r="V113" s="82" t="s">
        <v>627</v>
      </c>
      <c r="W113" s="81">
        <v>43533.65275462963</v>
      </c>
      <c r="X113" s="82" t="s">
        <v>848</v>
      </c>
      <c r="Y113" s="79"/>
      <c r="Z113" s="79"/>
      <c r="AA113" s="85" t="s">
        <v>1146</v>
      </c>
      <c r="AB113" s="79"/>
      <c r="AC113" s="79" t="b">
        <v>0</v>
      </c>
      <c r="AD113" s="79">
        <v>0</v>
      </c>
      <c r="AE113" s="85" t="s">
        <v>1389</v>
      </c>
      <c r="AF113" s="79" t="b">
        <v>0</v>
      </c>
      <c r="AG113" s="79" t="s">
        <v>1401</v>
      </c>
      <c r="AH113" s="79"/>
      <c r="AI113" s="85" t="s">
        <v>1389</v>
      </c>
      <c r="AJ113" s="79" t="b">
        <v>0</v>
      </c>
      <c r="AK113" s="79">
        <v>15</v>
      </c>
      <c r="AL113" s="85" t="s">
        <v>1354</v>
      </c>
      <c r="AM113" s="79" t="s">
        <v>1411</v>
      </c>
      <c r="AN113" s="79" t="b">
        <v>0</v>
      </c>
      <c r="AO113" s="85" t="s">
        <v>1354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1</v>
      </c>
      <c r="BD113" s="48">
        <v>1</v>
      </c>
      <c r="BE113" s="49">
        <v>6.25</v>
      </c>
      <c r="BF113" s="48">
        <v>0</v>
      </c>
      <c r="BG113" s="49">
        <v>0</v>
      </c>
      <c r="BH113" s="48">
        <v>0</v>
      </c>
      <c r="BI113" s="49">
        <v>0</v>
      </c>
      <c r="BJ113" s="48">
        <v>15</v>
      </c>
      <c r="BK113" s="49">
        <v>93.75</v>
      </c>
      <c r="BL113" s="48">
        <v>16</v>
      </c>
    </row>
    <row r="114" spans="1:64" ht="15">
      <c r="A114" s="64" t="s">
        <v>272</v>
      </c>
      <c r="B114" s="64" t="s">
        <v>350</v>
      </c>
      <c r="C114" s="65" t="s">
        <v>3678</v>
      </c>
      <c r="D114" s="66">
        <v>3</v>
      </c>
      <c r="E114" s="67" t="s">
        <v>132</v>
      </c>
      <c r="F114" s="68">
        <v>32</v>
      </c>
      <c r="G114" s="65"/>
      <c r="H114" s="69"/>
      <c r="I114" s="70"/>
      <c r="J114" s="70"/>
      <c r="K114" s="34" t="s">
        <v>65</v>
      </c>
      <c r="L114" s="77">
        <v>114</v>
      </c>
      <c r="M114" s="77"/>
      <c r="N114" s="72"/>
      <c r="O114" s="79" t="s">
        <v>395</v>
      </c>
      <c r="P114" s="81">
        <v>43533.65324074074</v>
      </c>
      <c r="Q114" s="79" t="s">
        <v>423</v>
      </c>
      <c r="R114" s="79"/>
      <c r="S114" s="79"/>
      <c r="T114" s="79" t="s">
        <v>600</v>
      </c>
      <c r="U114" s="82" t="s">
        <v>627</v>
      </c>
      <c r="V114" s="82" t="s">
        <v>627</v>
      </c>
      <c r="W114" s="81">
        <v>43533.65324074074</v>
      </c>
      <c r="X114" s="82" t="s">
        <v>849</v>
      </c>
      <c r="Y114" s="79"/>
      <c r="Z114" s="79"/>
      <c r="AA114" s="85" t="s">
        <v>1147</v>
      </c>
      <c r="AB114" s="79"/>
      <c r="AC114" s="79" t="b">
        <v>0</v>
      </c>
      <c r="AD114" s="79">
        <v>0</v>
      </c>
      <c r="AE114" s="85" t="s">
        <v>1389</v>
      </c>
      <c r="AF114" s="79" t="b">
        <v>0</v>
      </c>
      <c r="AG114" s="79" t="s">
        <v>1401</v>
      </c>
      <c r="AH114" s="79"/>
      <c r="AI114" s="85" t="s">
        <v>1389</v>
      </c>
      <c r="AJ114" s="79" t="b">
        <v>0</v>
      </c>
      <c r="AK114" s="79">
        <v>15</v>
      </c>
      <c r="AL114" s="85" t="s">
        <v>1354</v>
      </c>
      <c r="AM114" s="79" t="s">
        <v>1411</v>
      </c>
      <c r="AN114" s="79" t="b">
        <v>0</v>
      </c>
      <c r="AO114" s="85" t="s">
        <v>1354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2</v>
      </c>
      <c r="BD114" s="48"/>
      <c r="BE114" s="49"/>
      <c r="BF114" s="48"/>
      <c r="BG114" s="49"/>
      <c r="BH114" s="48"/>
      <c r="BI114" s="49"/>
      <c r="BJ114" s="48"/>
      <c r="BK114" s="49"/>
      <c r="BL114" s="48"/>
    </row>
    <row r="115" spans="1:64" ht="15">
      <c r="A115" s="64" t="s">
        <v>272</v>
      </c>
      <c r="B115" s="64" t="s">
        <v>306</v>
      </c>
      <c r="C115" s="65" t="s">
        <v>3678</v>
      </c>
      <c r="D115" s="66">
        <v>3</v>
      </c>
      <c r="E115" s="67" t="s">
        <v>132</v>
      </c>
      <c r="F115" s="68">
        <v>32</v>
      </c>
      <c r="G115" s="65"/>
      <c r="H115" s="69"/>
      <c r="I115" s="70"/>
      <c r="J115" s="70"/>
      <c r="K115" s="34" t="s">
        <v>65</v>
      </c>
      <c r="L115" s="77">
        <v>115</v>
      </c>
      <c r="M115" s="77"/>
      <c r="N115" s="72"/>
      <c r="O115" s="79" t="s">
        <v>395</v>
      </c>
      <c r="P115" s="81">
        <v>43533.65324074074</v>
      </c>
      <c r="Q115" s="79" t="s">
        <v>423</v>
      </c>
      <c r="R115" s="79"/>
      <c r="S115" s="79"/>
      <c r="T115" s="79" t="s">
        <v>600</v>
      </c>
      <c r="U115" s="82" t="s">
        <v>627</v>
      </c>
      <c r="V115" s="82" t="s">
        <v>627</v>
      </c>
      <c r="W115" s="81">
        <v>43533.65324074074</v>
      </c>
      <c r="X115" s="82" t="s">
        <v>849</v>
      </c>
      <c r="Y115" s="79"/>
      <c r="Z115" s="79"/>
      <c r="AA115" s="85" t="s">
        <v>1147</v>
      </c>
      <c r="AB115" s="79"/>
      <c r="AC115" s="79" t="b">
        <v>0</v>
      </c>
      <c r="AD115" s="79">
        <v>0</v>
      </c>
      <c r="AE115" s="85" t="s">
        <v>1389</v>
      </c>
      <c r="AF115" s="79" t="b">
        <v>0</v>
      </c>
      <c r="AG115" s="79" t="s">
        <v>1401</v>
      </c>
      <c r="AH115" s="79"/>
      <c r="AI115" s="85" t="s">
        <v>1389</v>
      </c>
      <c r="AJ115" s="79" t="b">
        <v>0</v>
      </c>
      <c r="AK115" s="79">
        <v>15</v>
      </c>
      <c r="AL115" s="85" t="s">
        <v>1354</v>
      </c>
      <c r="AM115" s="79" t="s">
        <v>1411</v>
      </c>
      <c r="AN115" s="79" t="b">
        <v>0</v>
      </c>
      <c r="AO115" s="85" t="s">
        <v>1354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6.25</v>
      </c>
      <c r="BF115" s="48">
        <v>0</v>
      </c>
      <c r="BG115" s="49">
        <v>0</v>
      </c>
      <c r="BH115" s="48">
        <v>0</v>
      </c>
      <c r="BI115" s="49">
        <v>0</v>
      </c>
      <c r="BJ115" s="48">
        <v>15</v>
      </c>
      <c r="BK115" s="49">
        <v>93.75</v>
      </c>
      <c r="BL115" s="48">
        <v>16</v>
      </c>
    </row>
    <row r="116" spans="1:64" ht="15">
      <c r="A116" s="64" t="s">
        <v>273</v>
      </c>
      <c r="B116" s="64" t="s">
        <v>350</v>
      </c>
      <c r="C116" s="65" t="s">
        <v>3678</v>
      </c>
      <c r="D116" s="66">
        <v>3</v>
      </c>
      <c r="E116" s="67" t="s">
        <v>132</v>
      </c>
      <c r="F116" s="68">
        <v>32</v>
      </c>
      <c r="G116" s="65"/>
      <c r="H116" s="69"/>
      <c r="I116" s="70"/>
      <c r="J116" s="70"/>
      <c r="K116" s="34" t="s">
        <v>65</v>
      </c>
      <c r="L116" s="77">
        <v>116</v>
      </c>
      <c r="M116" s="77"/>
      <c r="N116" s="72"/>
      <c r="O116" s="79" t="s">
        <v>395</v>
      </c>
      <c r="P116" s="81">
        <v>43533.653645833336</v>
      </c>
      <c r="Q116" s="79" t="s">
        <v>423</v>
      </c>
      <c r="R116" s="79"/>
      <c r="S116" s="79"/>
      <c r="T116" s="79" t="s">
        <v>600</v>
      </c>
      <c r="U116" s="82" t="s">
        <v>627</v>
      </c>
      <c r="V116" s="82" t="s">
        <v>627</v>
      </c>
      <c r="W116" s="81">
        <v>43533.653645833336</v>
      </c>
      <c r="X116" s="82" t="s">
        <v>850</v>
      </c>
      <c r="Y116" s="79"/>
      <c r="Z116" s="79"/>
      <c r="AA116" s="85" t="s">
        <v>1148</v>
      </c>
      <c r="AB116" s="79"/>
      <c r="AC116" s="79" t="b">
        <v>0</v>
      </c>
      <c r="AD116" s="79">
        <v>0</v>
      </c>
      <c r="AE116" s="85" t="s">
        <v>1389</v>
      </c>
      <c r="AF116" s="79" t="b">
        <v>0</v>
      </c>
      <c r="AG116" s="79" t="s">
        <v>1401</v>
      </c>
      <c r="AH116" s="79"/>
      <c r="AI116" s="85" t="s">
        <v>1389</v>
      </c>
      <c r="AJ116" s="79" t="b">
        <v>0</v>
      </c>
      <c r="AK116" s="79">
        <v>15</v>
      </c>
      <c r="AL116" s="85" t="s">
        <v>1354</v>
      </c>
      <c r="AM116" s="79" t="s">
        <v>1412</v>
      </c>
      <c r="AN116" s="79" t="b">
        <v>0</v>
      </c>
      <c r="AO116" s="85" t="s">
        <v>1354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273</v>
      </c>
      <c r="B117" s="64" t="s">
        <v>306</v>
      </c>
      <c r="C117" s="65" t="s">
        <v>3678</v>
      </c>
      <c r="D117" s="66">
        <v>3</v>
      </c>
      <c r="E117" s="67" t="s">
        <v>132</v>
      </c>
      <c r="F117" s="68">
        <v>32</v>
      </c>
      <c r="G117" s="65"/>
      <c r="H117" s="69"/>
      <c r="I117" s="70"/>
      <c r="J117" s="70"/>
      <c r="K117" s="34" t="s">
        <v>65</v>
      </c>
      <c r="L117" s="77">
        <v>117</v>
      </c>
      <c r="M117" s="77"/>
      <c r="N117" s="72"/>
      <c r="O117" s="79" t="s">
        <v>395</v>
      </c>
      <c r="P117" s="81">
        <v>43533.653645833336</v>
      </c>
      <c r="Q117" s="79" t="s">
        <v>423</v>
      </c>
      <c r="R117" s="79"/>
      <c r="S117" s="79"/>
      <c r="T117" s="79" t="s">
        <v>600</v>
      </c>
      <c r="U117" s="82" t="s">
        <v>627</v>
      </c>
      <c r="V117" s="82" t="s">
        <v>627</v>
      </c>
      <c r="W117" s="81">
        <v>43533.653645833336</v>
      </c>
      <c r="X117" s="82" t="s">
        <v>850</v>
      </c>
      <c r="Y117" s="79"/>
      <c r="Z117" s="79"/>
      <c r="AA117" s="85" t="s">
        <v>1148</v>
      </c>
      <c r="AB117" s="79"/>
      <c r="AC117" s="79" t="b">
        <v>0</v>
      </c>
      <c r="AD117" s="79">
        <v>0</v>
      </c>
      <c r="AE117" s="85" t="s">
        <v>1389</v>
      </c>
      <c r="AF117" s="79" t="b">
        <v>0</v>
      </c>
      <c r="AG117" s="79" t="s">
        <v>1401</v>
      </c>
      <c r="AH117" s="79"/>
      <c r="AI117" s="85" t="s">
        <v>1389</v>
      </c>
      <c r="AJ117" s="79" t="b">
        <v>0</v>
      </c>
      <c r="AK117" s="79">
        <v>15</v>
      </c>
      <c r="AL117" s="85" t="s">
        <v>1354</v>
      </c>
      <c r="AM117" s="79" t="s">
        <v>1412</v>
      </c>
      <c r="AN117" s="79" t="b">
        <v>0</v>
      </c>
      <c r="AO117" s="85" t="s">
        <v>1354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1</v>
      </c>
      <c r="BD117" s="48">
        <v>1</v>
      </c>
      <c r="BE117" s="49">
        <v>6.25</v>
      </c>
      <c r="BF117" s="48">
        <v>0</v>
      </c>
      <c r="BG117" s="49">
        <v>0</v>
      </c>
      <c r="BH117" s="48">
        <v>0</v>
      </c>
      <c r="BI117" s="49">
        <v>0</v>
      </c>
      <c r="BJ117" s="48">
        <v>15</v>
      </c>
      <c r="BK117" s="49">
        <v>93.75</v>
      </c>
      <c r="BL117" s="48">
        <v>16</v>
      </c>
    </row>
    <row r="118" spans="1:64" ht="15">
      <c r="A118" s="64" t="s">
        <v>274</v>
      </c>
      <c r="B118" s="64" t="s">
        <v>306</v>
      </c>
      <c r="C118" s="65" t="s">
        <v>3679</v>
      </c>
      <c r="D118" s="66">
        <v>4.4</v>
      </c>
      <c r="E118" s="67" t="s">
        <v>136</v>
      </c>
      <c r="F118" s="68">
        <v>30.470588235294116</v>
      </c>
      <c r="G118" s="65"/>
      <c r="H118" s="69"/>
      <c r="I118" s="70"/>
      <c r="J118" s="70"/>
      <c r="K118" s="34" t="s">
        <v>65</v>
      </c>
      <c r="L118" s="77">
        <v>118</v>
      </c>
      <c r="M118" s="77"/>
      <c r="N118" s="72"/>
      <c r="O118" s="79" t="s">
        <v>395</v>
      </c>
      <c r="P118" s="81">
        <v>43529.44912037037</v>
      </c>
      <c r="Q118" s="79" t="s">
        <v>404</v>
      </c>
      <c r="R118" s="79"/>
      <c r="S118" s="79"/>
      <c r="T118" s="79" t="s">
        <v>589</v>
      </c>
      <c r="U118" s="79"/>
      <c r="V118" s="82" t="s">
        <v>701</v>
      </c>
      <c r="W118" s="81">
        <v>43529.44912037037</v>
      </c>
      <c r="X118" s="82" t="s">
        <v>851</v>
      </c>
      <c r="Y118" s="79"/>
      <c r="Z118" s="79"/>
      <c r="AA118" s="85" t="s">
        <v>1149</v>
      </c>
      <c r="AB118" s="79"/>
      <c r="AC118" s="79" t="b">
        <v>0</v>
      </c>
      <c r="AD118" s="79">
        <v>0</v>
      </c>
      <c r="AE118" s="85" t="s">
        <v>1389</v>
      </c>
      <c r="AF118" s="79" t="b">
        <v>0</v>
      </c>
      <c r="AG118" s="79" t="s">
        <v>1401</v>
      </c>
      <c r="AH118" s="79"/>
      <c r="AI118" s="85" t="s">
        <v>1389</v>
      </c>
      <c r="AJ118" s="79" t="b">
        <v>0</v>
      </c>
      <c r="AK118" s="79">
        <v>33</v>
      </c>
      <c r="AL118" s="85" t="s">
        <v>1207</v>
      </c>
      <c r="AM118" s="79" t="s">
        <v>1411</v>
      </c>
      <c r="AN118" s="79" t="b">
        <v>0</v>
      </c>
      <c r="AO118" s="85" t="s">
        <v>1207</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v>2</v>
      </c>
      <c r="BE118" s="49">
        <v>9.090909090909092</v>
      </c>
      <c r="BF118" s="48">
        <v>2</v>
      </c>
      <c r="BG118" s="49">
        <v>9.090909090909092</v>
      </c>
      <c r="BH118" s="48">
        <v>0</v>
      </c>
      <c r="BI118" s="49">
        <v>0</v>
      </c>
      <c r="BJ118" s="48">
        <v>18</v>
      </c>
      <c r="BK118" s="49">
        <v>81.81818181818181</v>
      </c>
      <c r="BL118" s="48">
        <v>22</v>
      </c>
    </row>
    <row r="119" spans="1:64" ht="15">
      <c r="A119" s="64" t="s">
        <v>274</v>
      </c>
      <c r="B119" s="64" t="s">
        <v>350</v>
      </c>
      <c r="C119" s="65" t="s">
        <v>3679</v>
      </c>
      <c r="D119" s="66">
        <v>4.4</v>
      </c>
      <c r="E119" s="67" t="s">
        <v>136</v>
      </c>
      <c r="F119" s="68">
        <v>30.470588235294116</v>
      </c>
      <c r="G119" s="65"/>
      <c r="H119" s="69"/>
      <c r="I119" s="70"/>
      <c r="J119" s="70"/>
      <c r="K119" s="34" t="s">
        <v>65</v>
      </c>
      <c r="L119" s="77">
        <v>119</v>
      </c>
      <c r="M119" s="77"/>
      <c r="N119" s="72"/>
      <c r="O119" s="79" t="s">
        <v>395</v>
      </c>
      <c r="P119" s="81">
        <v>43533.652974537035</v>
      </c>
      <c r="Q119" s="79" t="s">
        <v>423</v>
      </c>
      <c r="R119" s="79"/>
      <c r="S119" s="79"/>
      <c r="T119" s="79" t="s">
        <v>600</v>
      </c>
      <c r="U119" s="82" t="s">
        <v>627</v>
      </c>
      <c r="V119" s="82" t="s">
        <v>627</v>
      </c>
      <c r="W119" s="81">
        <v>43533.652974537035</v>
      </c>
      <c r="X119" s="82" t="s">
        <v>852</v>
      </c>
      <c r="Y119" s="79"/>
      <c r="Z119" s="79"/>
      <c r="AA119" s="85" t="s">
        <v>1150</v>
      </c>
      <c r="AB119" s="79"/>
      <c r="AC119" s="79" t="b">
        <v>0</v>
      </c>
      <c r="AD119" s="79">
        <v>0</v>
      </c>
      <c r="AE119" s="85" t="s">
        <v>1389</v>
      </c>
      <c r="AF119" s="79" t="b">
        <v>0</v>
      </c>
      <c r="AG119" s="79" t="s">
        <v>1401</v>
      </c>
      <c r="AH119" s="79"/>
      <c r="AI119" s="85" t="s">
        <v>1389</v>
      </c>
      <c r="AJ119" s="79" t="b">
        <v>0</v>
      </c>
      <c r="AK119" s="79">
        <v>15</v>
      </c>
      <c r="AL119" s="85" t="s">
        <v>1354</v>
      </c>
      <c r="AM119" s="79" t="s">
        <v>1411</v>
      </c>
      <c r="AN119" s="79" t="b">
        <v>0</v>
      </c>
      <c r="AO119" s="85" t="s">
        <v>1354</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2</v>
      </c>
      <c r="BD119" s="48"/>
      <c r="BE119" s="49"/>
      <c r="BF119" s="48"/>
      <c r="BG119" s="49"/>
      <c r="BH119" s="48"/>
      <c r="BI119" s="49"/>
      <c r="BJ119" s="48"/>
      <c r="BK119" s="49"/>
      <c r="BL119" s="48"/>
    </row>
    <row r="120" spans="1:64" ht="15">
      <c r="A120" s="64" t="s">
        <v>274</v>
      </c>
      <c r="B120" s="64" t="s">
        <v>306</v>
      </c>
      <c r="C120" s="65" t="s">
        <v>3679</v>
      </c>
      <c r="D120" s="66">
        <v>4.4</v>
      </c>
      <c r="E120" s="67" t="s">
        <v>136</v>
      </c>
      <c r="F120" s="68">
        <v>30.470588235294116</v>
      </c>
      <c r="G120" s="65"/>
      <c r="H120" s="69"/>
      <c r="I120" s="70"/>
      <c r="J120" s="70"/>
      <c r="K120" s="34" t="s">
        <v>65</v>
      </c>
      <c r="L120" s="77">
        <v>120</v>
      </c>
      <c r="M120" s="77"/>
      <c r="N120" s="72"/>
      <c r="O120" s="79" t="s">
        <v>395</v>
      </c>
      <c r="P120" s="81">
        <v>43533.652974537035</v>
      </c>
      <c r="Q120" s="79" t="s">
        <v>423</v>
      </c>
      <c r="R120" s="79"/>
      <c r="S120" s="79"/>
      <c r="T120" s="79" t="s">
        <v>600</v>
      </c>
      <c r="U120" s="82" t="s">
        <v>627</v>
      </c>
      <c r="V120" s="82" t="s">
        <v>627</v>
      </c>
      <c r="W120" s="81">
        <v>43533.652974537035</v>
      </c>
      <c r="X120" s="82" t="s">
        <v>852</v>
      </c>
      <c r="Y120" s="79"/>
      <c r="Z120" s="79"/>
      <c r="AA120" s="85" t="s">
        <v>1150</v>
      </c>
      <c r="AB120" s="79"/>
      <c r="AC120" s="79" t="b">
        <v>0</v>
      </c>
      <c r="AD120" s="79">
        <v>0</v>
      </c>
      <c r="AE120" s="85" t="s">
        <v>1389</v>
      </c>
      <c r="AF120" s="79" t="b">
        <v>0</v>
      </c>
      <c r="AG120" s="79" t="s">
        <v>1401</v>
      </c>
      <c r="AH120" s="79"/>
      <c r="AI120" s="85" t="s">
        <v>1389</v>
      </c>
      <c r="AJ120" s="79" t="b">
        <v>0</v>
      </c>
      <c r="AK120" s="79">
        <v>15</v>
      </c>
      <c r="AL120" s="85" t="s">
        <v>1354</v>
      </c>
      <c r="AM120" s="79" t="s">
        <v>1411</v>
      </c>
      <c r="AN120" s="79" t="b">
        <v>0</v>
      </c>
      <c r="AO120" s="85" t="s">
        <v>1354</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1</v>
      </c>
      <c r="BE120" s="49">
        <v>6.25</v>
      </c>
      <c r="BF120" s="48">
        <v>0</v>
      </c>
      <c r="BG120" s="49">
        <v>0</v>
      </c>
      <c r="BH120" s="48">
        <v>0</v>
      </c>
      <c r="BI120" s="49">
        <v>0</v>
      </c>
      <c r="BJ120" s="48">
        <v>15</v>
      </c>
      <c r="BK120" s="49">
        <v>93.75</v>
      </c>
      <c r="BL120" s="48">
        <v>16</v>
      </c>
    </row>
    <row r="121" spans="1:64" ht="15">
      <c r="A121" s="64" t="s">
        <v>274</v>
      </c>
      <c r="B121" s="64" t="s">
        <v>350</v>
      </c>
      <c r="C121" s="65" t="s">
        <v>3679</v>
      </c>
      <c r="D121" s="66">
        <v>4.4</v>
      </c>
      <c r="E121" s="67" t="s">
        <v>136</v>
      </c>
      <c r="F121" s="68">
        <v>30.470588235294116</v>
      </c>
      <c r="G121" s="65"/>
      <c r="H121" s="69"/>
      <c r="I121" s="70"/>
      <c r="J121" s="70"/>
      <c r="K121" s="34" t="s">
        <v>65</v>
      </c>
      <c r="L121" s="77">
        <v>121</v>
      </c>
      <c r="M121" s="77"/>
      <c r="N121" s="72"/>
      <c r="O121" s="79" t="s">
        <v>395</v>
      </c>
      <c r="P121" s="81">
        <v>43533.65609953704</v>
      </c>
      <c r="Q121" s="79" t="s">
        <v>424</v>
      </c>
      <c r="R121" s="79"/>
      <c r="S121" s="79"/>
      <c r="T121" s="79"/>
      <c r="U121" s="79"/>
      <c r="V121" s="82" t="s">
        <v>701</v>
      </c>
      <c r="W121" s="81">
        <v>43533.65609953704</v>
      </c>
      <c r="X121" s="82" t="s">
        <v>853</v>
      </c>
      <c r="Y121" s="79"/>
      <c r="Z121" s="79"/>
      <c r="AA121" s="85" t="s">
        <v>1151</v>
      </c>
      <c r="AB121" s="79"/>
      <c r="AC121" s="79" t="b">
        <v>0</v>
      </c>
      <c r="AD121" s="79">
        <v>0</v>
      </c>
      <c r="AE121" s="85" t="s">
        <v>1389</v>
      </c>
      <c r="AF121" s="79" t="b">
        <v>0</v>
      </c>
      <c r="AG121" s="79" t="s">
        <v>1401</v>
      </c>
      <c r="AH121" s="79"/>
      <c r="AI121" s="85" t="s">
        <v>1389</v>
      </c>
      <c r="AJ121" s="79" t="b">
        <v>0</v>
      </c>
      <c r="AK121" s="79">
        <v>4</v>
      </c>
      <c r="AL121" s="85" t="s">
        <v>1375</v>
      </c>
      <c r="AM121" s="79" t="s">
        <v>1411</v>
      </c>
      <c r="AN121" s="79" t="b">
        <v>0</v>
      </c>
      <c r="AO121" s="85" t="s">
        <v>1375</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2</v>
      </c>
      <c r="BD121" s="48">
        <v>0</v>
      </c>
      <c r="BE121" s="49">
        <v>0</v>
      </c>
      <c r="BF121" s="48">
        <v>0</v>
      </c>
      <c r="BG121" s="49">
        <v>0</v>
      </c>
      <c r="BH121" s="48">
        <v>0</v>
      </c>
      <c r="BI121" s="49">
        <v>0</v>
      </c>
      <c r="BJ121" s="48">
        <v>27</v>
      </c>
      <c r="BK121" s="49">
        <v>100</v>
      </c>
      <c r="BL121" s="48">
        <v>27</v>
      </c>
    </row>
    <row r="122" spans="1:64" ht="15">
      <c r="A122" s="64" t="s">
        <v>275</v>
      </c>
      <c r="B122" s="64" t="s">
        <v>306</v>
      </c>
      <c r="C122" s="65" t="s">
        <v>3678</v>
      </c>
      <c r="D122" s="66">
        <v>3</v>
      </c>
      <c r="E122" s="67" t="s">
        <v>132</v>
      </c>
      <c r="F122" s="68">
        <v>32</v>
      </c>
      <c r="G122" s="65"/>
      <c r="H122" s="69"/>
      <c r="I122" s="70"/>
      <c r="J122" s="70"/>
      <c r="K122" s="34" t="s">
        <v>65</v>
      </c>
      <c r="L122" s="77">
        <v>122</v>
      </c>
      <c r="M122" s="77"/>
      <c r="N122" s="72"/>
      <c r="O122" s="79" t="s">
        <v>395</v>
      </c>
      <c r="P122" s="81">
        <v>43533.6562037037</v>
      </c>
      <c r="Q122" s="79" t="s">
        <v>425</v>
      </c>
      <c r="R122" s="79"/>
      <c r="S122" s="79"/>
      <c r="T122" s="79"/>
      <c r="U122" s="79"/>
      <c r="V122" s="82" t="s">
        <v>702</v>
      </c>
      <c r="W122" s="81">
        <v>43533.6562037037</v>
      </c>
      <c r="X122" s="82" t="s">
        <v>854</v>
      </c>
      <c r="Y122" s="79"/>
      <c r="Z122" s="79"/>
      <c r="AA122" s="85" t="s">
        <v>1152</v>
      </c>
      <c r="AB122" s="79"/>
      <c r="AC122" s="79" t="b">
        <v>0</v>
      </c>
      <c r="AD122" s="79">
        <v>0</v>
      </c>
      <c r="AE122" s="85" t="s">
        <v>1389</v>
      </c>
      <c r="AF122" s="79" t="b">
        <v>0</v>
      </c>
      <c r="AG122" s="79" t="s">
        <v>1401</v>
      </c>
      <c r="AH122" s="79"/>
      <c r="AI122" s="85" t="s">
        <v>1389</v>
      </c>
      <c r="AJ122" s="79" t="b">
        <v>0</v>
      </c>
      <c r="AK122" s="79">
        <v>23</v>
      </c>
      <c r="AL122" s="85" t="s">
        <v>1356</v>
      </c>
      <c r="AM122" s="79" t="s">
        <v>1411</v>
      </c>
      <c r="AN122" s="79" t="b">
        <v>0</v>
      </c>
      <c r="AO122" s="85" t="s">
        <v>1356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1</v>
      </c>
      <c r="BG122" s="49">
        <v>4.166666666666667</v>
      </c>
      <c r="BH122" s="48">
        <v>0</v>
      </c>
      <c r="BI122" s="49">
        <v>0</v>
      </c>
      <c r="BJ122" s="48">
        <v>23</v>
      </c>
      <c r="BK122" s="49">
        <v>95.83333333333333</v>
      </c>
      <c r="BL122" s="48">
        <v>24</v>
      </c>
    </row>
    <row r="123" spans="1:64" ht="15">
      <c r="A123" s="64" t="s">
        <v>276</v>
      </c>
      <c r="B123" s="64" t="s">
        <v>350</v>
      </c>
      <c r="C123" s="65" t="s">
        <v>3678</v>
      </c>
      <c r="D123" s="66">
        <v>3</v>
      </c>
      <c r="E123" s="67" t="s">
        <v>132</v>
      </c>
      <c r="F123" s="68">
        <v>32</v>
      </c>
      <c r="G123" s="65"/>
      <c r="H123" s="69"/>
      <c r="I123" s="70"/>
      <c r="J123" s="70"/>
      <c r="K123" s="34" t="s">
        <v>65</v>
      </c>
      <c r="L123" s="77">
        <v>123</v>
      </c>
      <c r="M123" s="77"/>
      <c r="N123" s="72"/>
      <c r="O123" s="79" t="s">
        <v>395</v>
      </c>
      <c r="P123" s="81">
        <v>43533.65623842592</v>
      </c>
      <c r="Q123" s="79" t="s">
        <v>426</v>
      </c>
      <c r="R123" s="79"/>
      <c r="S123" s="79"/>
      <c r="T123" s="79"/>
      <c r="U123" s="79"/>
      <c r="V123" s="82" t="s">
        <v>703</v>
      </c>
      <c r="W123" s="81">
        <v>43533.65623842592</v>
      </c>
      <c r="X123" s="82" t="s">
        <v>855</v>
      </c>
      <c r="Y123" s="79"/>
      <c r="Z123" s="79"/>
      <c r="AA123" s="85" t="s">
        <v>1153</v>
      </c>
      <c r="AB123" s="79"/>
      <c r="AC123" s="79" t="b">
        <v>0</v>
      </c>
      <c r="AD123" s="79">
        <v>0</v>
      </c>
      <c r="AE123" s="85" t="s">
        <v>1389</v>
      </c>
      <c r="AF123" s="79" t="b">
        <v>0</v>
      </c>
      <c r="AG123" s="79" t="s">
        <v>1401</v>
      </c>
      <c r="AH123" s="79"/>
      <c r="AI123" s="85" t="s">
        <v>1389</v>
      </c>
      <c r="AJ123" s="79" t="b">
        <v>0</v>
      </c>
      <c r="AK123" s="79">
        <v>4</v>
      </c>
      <c r="AL123" s="85" t="s">
        <v>1372</v>
      </c>
      <c r="AM123" s="79" t="s">
        <v>1411</v>
      </c>
      <c r="AN123" s="79" t="b">
        <v>0</v>
      </c>
      <c r="AO123" s="85" t="s">
        <v>1372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1</v>
      </c>
      <c r="BG123" s="49">
        <v>4</v>
      </c>
      <c r="BH123" s="48">
        <v>0</v>
      </c>
      <c r="BI123" s="49">
        <v>0</v>
      </c>
      <c r="BJ123" s="48">
        <v>24</v>
      </c>
      <c r="BK123" s="49">
        <v>96</v>
      </c>
      <c r="BL123" s="48">
        <v>25</v>
      </c>
    </row>
    <row r="124" spans="1:64" ht="15">
      <c r="A124" s="64" t="s">
        <v>277</v>
      </c>
      <c r="B124" s="64" t="s">
        <v>306</v>
      </c>
      <c r="C124" s="65" t="s">
        <v>3678</v>
      </c>
      <c r="D124" s="66">
        <v>3</v>
      </c>
      <c r="E124" s="67" t="s">
        <v>132</v>
      </c>
      <c r="F124" s="68">
        <v>32</v>
      </c>
      <c r="G124" s="65"/>
      <c r="H124" s="69"/>
      <c r="I124" s="70"/>
      <c r="J124" s="70"/>
      <c r="K124" s="34" t="s">
        <v>65</v>
      </c>
      <c r="L124" s="77">
        <v>124</v>
      </c>
      <c r="M124" s="77"/>
      <c r="N124" s="72"/>
      <c r="O124" s="79" t="s">
        <v>395</v>
      </c>
      <c r="P124" s="81">
        <v>43533.657314814816</v>
      </c>
      <c r="Q124" s="79" t="s">
        <v>425</v>
      </c>
      <c r="R124" s="79"/>
      <c r="S124" s="79"/>
      <c r="T124" s="79"/>
      <c r="U124" s="79"/>
      <c r="V124" s="82" t="s">
        <v>704</v>
      </c>
      <c r="W124" s="81">
        <v>43533.657314814816</v>
      </c>
      <c r="X124" s="82" t="s">
        <v>856</v>
      </c>
      <c r="Y124" s="79"/>
      <c r="Z124" s="79"/>
      <c r="AA124" s="85" t="s">
        <v>1154</v>
      </c>
      <c r="AB124" s="79"/>
      <c r="AC124" s="79" t="b">
        <v>0</v>
      </c>
      <c r="AD124" s="79">
        <v>0</v>
      </c>
      <c r="AE124" s="85" t="s">
        <v>1389</v>
      </c>
      <c r="AF124" s="79" t="b">
        <v>0</v>
      </c>
      <c r="AG124" s="79" t="s">
        <v>1401</v>
      </c>
      <c r="AH124" s="79"/>
      <c r="AI124" s="85" t="s">
        <v>1389</v>
      </c>
      <c r="AJ124" s="79" t="b">
        <v>0</v>
      </c>
      <c r="AK124" s="79">
        <v>23</v>
      </c>
      <c r="AL124" s="85" t="s">
        <v>1356</v>
      </c>
      <c r="AM124" s="79" t="s">
        <v>1414</v>
      </c>
      <c r="AN124" s="79" t="b">
        <v>0</v>
      </c>
      <c r="AO124" s="85" t="s">
        <v>1356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1</v>
      </c>
      <c r="BG124" s="49">
        <v>4.166666666666667</v>
      </c>
      <c r="BH124" s="48">
        <v>0</v>
      </c>
      <c r="BI124" s="49">
        <v>0</v>
      </c>
      <c r="BJ124" s="48">
        <v>23</v>
      </c>
      <c r="BK124" s="49">
        <v>95.83333333333333</v>
      </c>
      <c r="BL124" s="48">
        <v>24</v>
      </c>
    </row>
    <row r="125" spans="1:64" ht="15">
      <c r="A125" s="64" t="s">
        <v>278</v>
      </c>
      <c r="B125" s="64" t="s">
        <v>306</v>
      </c>
      <c r="C125" s="65" t="s">
        <v>3678</v>
      </c>
      <c r="D125" s="66">
        <v>3</v>
      </c>
      <c r="E125" s="67" t="s">
        <v>132</v>
      </c>
      <c r="F125" s="68">
        <v>32</v>
      </c>
      <c r="G125" s="65"/>
      <c r="H125" s="69"/>
      <c r="I125" s="70"/>
      <c r="J125" s="70"/>
      <c r="K125" s="34" t="s">
        <v>65</v>
      </c>
      <c r="L125" s="77">
        <v>125</v>
      </c>
      <c r="M125" s="77"/>
      <c r="N125" s="72"/>
      <c r="O125" s="79" t="s">
        <v>395</v>
      </c>
      <c r="P125" s="81">
        <v>43533.65755787037</v>
      </c>
      <c r="Q125" s="79" t="s">
        <v>425</v>
      </c>
      <c r="R125" s="79"/>
      <c r="S125" s="79"/>
      <c r="T125" s="79"/>
      <c r="U125" s="79"/>
      <c r="V125" s="82" t="s">
        <v>705</v>
      </c>
      <c r="W125" s="81">
        <v>43533.65755787037</v>
      </c>
      <c r="X125" s="82" t="s">
        <v>857</v>
      </c>
      <c r="Y125" s="79"/>
      <c r="Z125" s="79"/>
      <c r="AA125" s="85" t="s">
        <v>1155</v>
      </c>
      <c r="AB125" s="79"/>
      <c r="AC125" s="79" t="b">
        <v>0</v>
      </c>
      <c r="AD125" s="79">
        <v>0</v>
      </c>
      <c r="AE125" s="85" t="s">
        <v>1389</v>
      </c>
      <c r="AF125" s="79" t="b">
        <v>0</v>
      </c>
      <c r="AG125" s="79" t="s">
        <v>1401</v>
      </c>
      <c r="AH125" s="79"/>
      <c r="AI125" s="85" t="s">
        <v>1389</v>
      </c>
      <c r="AJ125" s="79" t="b">
        <v>0</v>
      </c>
      <c r="AK125" s="79">
        <v>23</v>
      </c>
      <c r="AL125" s="85" t="s">
        <v>1356</v>
      </c>
      <c r="AM125" s="79" t="s">
        <v>1411</v>
      </c>
      <c r="AN125" s="79" t="b">
        <v>0</v>
      </c>
      <c r="AO125" s="85" t="s">
        <v>1356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1</v>
      </c>
      <c r="BG125" s="49">
        <v>4.166666666666667</v>
      </c>
      <c r="BH125" s="48">
        <v>0</v>
      </c>
      <c r="BI125" s="49">
        <v>0</v>
      </c>
      <c r="BJ125" s="48">
        <v>23</v>
      </c>
      <c r="BK125" s="49">
        <v>95.83333333333333</v>
      </c>
      <c r="BL125" s="48">
        <v>24</v>
      </c>
    </row>
    <row r="126" spans="1:64" ht="15">
      <c r="A126" s="64" t="s">
        <v>279</v>
      </c>
      <c r="B126" s="64" t="s">
        <v>306</v>
      </c>
      <c r="C126" s="65" t="s">
        <v>3678</v>
      </c>
      <c r="D126" s="66">
        <v>3</v>
      </c>
      <c r="E126" s="67" t="s">
        <v>132</v>
      </c>
      <c r="F126" s="68">
        <v>32</v>
      </c>
      <c r="G126" s="65"/>
      <c r="H126" s="69"/>
      <c r="I126" s="70"/>
      <c r="J126" s="70"/>
      <c r="K126" s="34" t="s">
        <v>65</v>
      </c>
      <c r="L126" s="77">
        <v>126</v>
      </c>
      <c r="M126" s="77"/>
      <c r="N126" s="72"/>
      <c r="O126" s="79" t="s">
        <v>395</v>
      </c>
      <c r="P126" s="81">
        <v>43533.65797453704</v>
      </c>
      <c r="Q126" s="79" t="s">
        <v>425</v>
      </c>
      <c r="R126" s="79"/>
      <c r="S126" s="79"/>
      <c r="T126" s="79"/>
      <c r="U126" s="79"/>
      <c r="V126" s="82" t="s">
        <v>706</v>
      </c>
      <c r="W126" s="81">
        <v>43533.65797453704</v>
      </c>
      <c r="X126" s="82" t="s">
        <v>858</v>
      </c>
      <c r="Y126" s="79"/>
      <c r="Z126" s="79"/>
      <c r="AA126" s="85" t="s">
        <v>1156</v>
      </c>
      <c r="AB126" s="79"/>
      <c r="AC126" s="79" t="b">
        <v>0</v>
      </c>
      <c r="AD126" s="79">
        <v>0</v>
      </c>
      <c r="AE126" s="85" t="s">
        <v>1389</v>
      </c>
      <c r="AF126" s="79" t="b">
        <v>0</v>
      </c>
      <c r="AG126" s="79" t="s">
        <v>1401</v>
      </c>
      <c r="AH126" s="79"/>
      <c r="AI126" s="85" t="s">
        <v>1389</v>
      </c>
      <c r="AJ126" s="79" t="b">
        <v>0</v>
      </c>
      <c r="AK126" s="79">
        <v>23</v>
      </c>
      <c r="AL126" s="85" t="s">
        <v>1356</v>
      </c>
      <c r="AM126" s="79" t="s">
        <v>1411</v>
      </c>
      <c r="AN126" s="79" t="b">
        <v>0</v>
      </c>
      <c r="AO126" s="85" t="s">
        <v>1356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1</v>
      </c>
      <c r="BG126" s="49">
        <v>4.166666666666667</v>
      </c>
      <c r="BH126" s="48">
        <v>0</v>
      </c>
      <c r="BI126" s="49">
        <v>0</v>
      </c>
      <c r="BJ126" s="48">
        <v>23</v>
      </c>
      <c r="BK126" s="49">
        <v>95.83333333333333</v>
      </c>
      <c r="BL126" s="48">
        <v>24</v>
      </c>
    </row>
    <row r="127" spans="1:64" ht="15">
      <c r="A127" s="64" t="s">
        <v>280</v>
      </c>
      <c r="B127" s="64" t="s">
        <v>350</v>
      </c>
      <c r="C127" s="65" t="s">
        <v>3678</v>
      </c>
      <c r="D127" s="66">
        <v>3</v>
      </c>
      <c r="E127" s="67" t="s">
        <v>132</v>
      </c>
      <c r="F127" s="68">
        <v>32</v>
      </c>
      <c r="G127" s="65"/>
      <c r="H127" s="69"/>
      <c r="I127" s="70"/>
      <c r="J127" s="70"/>
      <c r="K127" s="34" t="s">
        <v>65</v>
      </c>
      <c r="L127" s="77">
        <v>127</v>
      </c>
      <c r="M127" s="77"/>
      <c r="N127" s="72"/>
      <c r="O127" s="79" t="s">
        <v>395</v>
      </c>
      <c r="P127" s="81">
        <v>43533.65835648148</v>
      </c>
      <c r="Q127" s="79" t="s">
        <v>423</v>
      </c>
      <c r="R127" s="79"/>
      <c r="S127" s="79"/>
      <c r="T127" s="79" t="s">
        <v>600</v>
      </c>
      <c r="U127" s="82" t="s">
        <v>627</v>
      </c>
      <c r="V127" s="82" t="s">
        <v>627</v>
      </c>
      <c r="W127" s="81">
        <v>43533.65835648148</v>
      </c>
      <c r="X127" s="82" t="s">
        <v>859</v>
      </c>
      <c r="Y127" s="79"/>
      <c r="Z127" s="79"/>
      <c r="AA127" s="85" t="s">
        <v>1157</v>
      </c>
      <c r="AB127" s="79"/>
      <c r="AC127" s="79" t="b">
        <v>0</v>
      </c>
      <c r="AD127" s="79">
        <v>0</v>
      </c>
      <c r="AE127" s="85" t="s">
        <v>1389</v>
      </c>
      <c r="AF127" s="79" t="b">
        <v>0</v>
      </c>
      <c r="AG127" s="79" t="s">
        <v>1401</v>
      </c>
      <c r="AH127" s="79"/>
      <c r="AI127" s="85" t="s">
        <v>1389</v>
      </c>
      <c r="AJ127" s="79" t="b">
        <v>0</v>
      </c>
      <c r="AK127" s="79">
        <v>15</v>
      </c>
      <c r="AL127" s="85" t="s">
        <v>1354</v>
      </c>
      <c r="AM127" s="79" t="s">
        <v>1411</v>
      </c>
      <c r="AN127" s="79" t="b">
        <v>0</v>
      </c>
      <c r="AO127" s="85" t="s">
        <v>1354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280</v>
      </c>
      <c r="B128" s="64" t="s">
        <v>306</v>
      </c>
      <c r="C128" s="65" t="s">
        <v>3678</v>
      </c>
      <c r="D128" s="66">
        <v>3</v>
      </c>
      <c r="E128" s="67" t="s">
        <v>132</v>
      </c>
      <c r="F128" s="68">
        <v>32</v>
      </c>
      <c r="G128" s="65"/>
      <c r="H128" s="69"/>
      <c r="I128" s="70"/>
      <c r="J128" s="70"/>
      <c r="K128" s="34" t="s">
        <v>65</v>
      </c>
      <c r="L128" s="77">
        <v>128</v>
      </c>
      <c r="M128" s="77"/>
      <c r="N128" s="72"/>
      <c r="O128" s="79" t="s">
        <v>395</v>
      </c>
      <c r="P128" s="81">
        <v>43533.65835648148</v>
      </c>
      <c r="Q128" s="79" t="s">
        <v>423</v>
      </c>
      <c r="R128" s="79"/>
      <c r="S128" s="79"/>
      <c r="T128" s="79" t="s">
        <v>600</v>
      </c>
      <c r="U128" s="82" t="s">
        <v>627</v>
      </c>
      <c r="V128" s="82" t="s">
        <v>627</v>
      </c>
      <c r="W128" s="81">
        <v>43533.65835648148</v>
      </c>
      <c r="X128" s="82" t="s">
        <v>859</v>
      </c>
      <c r="Y128" s="79"/>
      <c r="Z128" s="79"/>
      <c r="AA128" s="85" t="s">
        <v>1157</v>
      </c>
      <c r="AB128" s="79"/>
      <c r="AC128" s="79" t="b">
        <v>0</v>
      </c>
      <c r="AD128" s="79">
        <v>0</v>
      </c>
      <c r="AE128" s="85" t="s">
        <v>1389</v>
      </c>
      <c r="AF128" s="79" t="b">
        <v>0</v>
      </c>
      <c r="AG128" s="79" t="s">
        <v>1401</v>
      </c>
      <c r="AH128" s="79"/>
      <c r="AI128" s="85" t="s">
        <v>1389</v>
      </c>
      <c r="AJ128" s="79" t="b">
        <v>0</v>
      </c>
      <c r="AK128" s="79">
        <v>15</v>
      </c>
      <c r="AL128" s="85" t="s">
        <v>1354</v>
      </c>
      <c r="AM128" s="79" t="s">
        <v>1411</v>
      </c>
      <c r="AN128" s="79" t="b">
        <v>0</v>
      </c>
      <c r="AO128" s="85" t="s">
        <v>1354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1</v>
      </c>
      <c r="BD128" s="48">
        <v>1</v>
      </c>
      <c r="BE128" s="49">
        <v>6.25</v>
      </c>
      <c r="BF128" s="48">
        <v>0</v>
      </c>
      <c r="BG128" s="49">
        <v>0</v>
      </c>
      <c r="BH128" s="48">
        <v>0</v>
      </c>
      <c r="BI128" s="49">
        <v>0</v>
      </c>
      <c r="BJ128" s="48">
        <v>15</v>
      </c>
      <c r="BK128" s="49">
        <v>93.75</v>
      </c>
      <c r="BL128" s="48">
        <v>16</v>
      </c>
    </row>
    <row r="129" spans="1:64" ht="15">
      <c r="A129" s="64" t="s">
        <v>281</v>
      </c>
      <c r="B129" s="64" t="s">
        <v>306</v>
      </c>
      <c r="C129" s="65" t="s">
        <v>3678</v>
      </c>
      <c r="D129" s="66">
        <v>3</v>
      </c>
      <c r="E129" s="67" t="s">
        <v>132</v>
      </c>
      <c r="F129" s="68">
        <v>32</v>
      </c>
      <c r="G129" s="65"/>
      <c r="H129" s="69"/>
      <c r="I129" s="70"/>
      <c r="J129" s="70"/>
      <c r="K129" s="34" t="s">
        <v>65</v>
      </c>
      <c r="L129" s="77">
        <v>129</v>
      </c>
      <c r="M129" s="77"/>
      <c r="N129" s="72"/>
      <c r="O129" s="79" t="s">
        <v>395</v>
      </c>
      <c r="P129" s="81">
        <v>43533.65851851852</v>
      </c>
      <c r="Q129" s="79" t="s">
        <v>425</v>
      </c>
      <c r="R129" s="79"/>
      <c r="S129" s="79"/>
      <c r="T129" s="79"/>
      <c r="U129" s="79"/>
      <c r="V129" s="82" t="s">
        <v>707</v>
      </c>
      <c r="W129" s="81">
        <v>43533.65851851852</v>
      </c>
      <c r="X129" s="82" t="s">
        <v>860</v>
      </c>
      <c r="Y129" s="79"/>
      <c r="Z129" s="79"/>
      <c r="AA129" s="85" t="s">
        <v>1158</v>
      </c>
      <c r="AB129" s="79"/>
      <c r="AC129" s="79" t="b">
        <v>0</v>
      </c>
      <c r="AD129" s="79">
        <v>0</v>
      </c>
      <c r="AE129" s="85" t="s">
        <v>1389</v>
      </c>
      <c r="AF129" s="79" t="b">
        <v>0</v>
      </c>
      <c r="AG129" s="79" t="s">
        <v>1401</v>
      </c>
      <c r="AH129" s="79"/>
      <c r="AI129" s="85" t="s">
        <v>1389</v>
      </c>
      <c r="AJ129" s="79" t="b">
        <v>0</v>
      </c>
      <c r="AK129" s="79">
        <v>23</v>
      </c>
      <c r="AL129" s="85" t="s">
        <v>1356</v>
      </c>
      <c r="AM129" s="79" t="s">
        <v>1411</v>
      </c>
      <c r="AN129" s="79" t="b">
        <v>0</v>
      </c>
      <c r="AO129" s="85" t="s">
        <v>1356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1</v>
      </c>
      <c r="BG129" s="49">
        <v>4.166666666666667</v>
      </c>
      <c r="BH129" s="48">
        <v>0</v>
      </c>
      <c r="BI129" s="49">
        <v>0</v>
      </c>
      <c r="BJ129" s="48">
        <v>23</v>
      </c>
      <c r="BK129" s="49">
        <v>95.83333333333333</v>
      </c>
      <c r="BL129" s="48">
        <v>24</v>
      </c>
    </row>
    <row r="130" spans="1:64" ht="15">
      <c r="A130" s="64" t="s">
        <v>282</v>
      </c>
      <c r="B130" s="64" t="s">
        <v>306</v>
      </c>
      <c r="C130" s="65" t="s">
        <v>3678</v>
      </c>
      <c r="D130" s="66">
        <v>3</v>
      </c>
      <c r="E130" s="67" t="s">
        <v>132</v>
      </c>
      <c r="F130" s="68">
        <v>32</v>
      </c>
      <c r="G130" s="65"/>
      <c r="H130" s="69"/>
      <c r="I130" s="70"/>
      <c r="J130" s="70"/>
      <c r="K130" s="34" t="s">
        <v>65</v>
      </c>
      <c r="L130" s="77">
        <v>130</v>
      </c>
      <c r="M130" s="77"/>
      <c r="N130" s="72"/>
      <c r="O130" s="79" t="s">
        <v>395</v>
      </c>
      <c r="P130" s="81">
        <v>43533.65862268519</v>
      </c>
      <c r="Q130" s="79" t="s">
        <v>425</v>
      </c>
      <c r="R130" s="79"/>
      <c r="S130" s="79"/>
      <c r="T130" s="79"/>
      <c r="U130" s="79"/>
      <c r="V130" s="82" t="s">
        <v>708</v>
      </c>
      <c r="W130" s="81">
        <v>43533.65862268519</v>
      </c>
      <c r="X130" s="82" t="s">
        <v>861</v>
      </c>
      <c r="Y130" s="79"/>
      <c r="Z130" s="79"/>
      <c r="AA130" s="85" t="s">
        <v>1159</v>
      </c>
      <c r="AB130" s="79"/>
      <c r="AC130" s="79" t="b">
        <v>0</v>
      </c>
      <c r="AD130" s="79">
        <v>0</v>
      </c>
      <c r="AE130" s="85" t="s">
        <v>1389</v>
      </c>
      <c r="AF130" s="79" t="b">
        <v>0</v>
      </c>
      <c r="AG130" s="79" t="s">
        <v>1401</v>
      </c>
      <c r="AH130" s="79"/>
      <c r="AI130" s="85" t="s">
        <v>1389</v>
      </c>
      <c r="AJ130" s="79" t="b">
        <v>0</v>
      </c>
      <c r="AK130" s="79">
        <v>23</v>
      </c>
      <c r="AL130" s="85" t="s">
        <v>1356</v>
      </c>
      <c r="AM130" s="79" t="s">
        <v>1411</v>
      </c>
      <c r="AN130" s="79" t="b">
        <v>0</v>
      </c>
      <c r="AO130" s="85" t="s">
        <v>1356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1</v>
      </c>
      <c r="BG130" s="49">
        <v>4.166666666666667</v>
      </c>
      <c r="BH130" s="48">
        <v>0</v>
      </c>
      <c r="BI130" s="49">
        <v>0</v>
      </c>
      <c r="BJ130" s="48">
        <v>23</v>
      </c>
      <c r="BK130" s="49">
        <v>95.83333333333333</v>
      </c>
      <c r="BL130" s="48">
        <v>24</v>
      </c>
    </row>
    <row r="131" spans="1:64" ht="15">
      <c r="A131" s="64" t="s">
        <v>283</v>
      </c>
      <c r="B131" s="64" t="s">
        <v>283</v>
      </c>
      <c r="C131" s="65" t="s">
        <v>3679</v>
      </c>
      <c r="D131" s="66">
        <v>4.4</v>
      </c>
      <c r="E131" s="67" t="s">
        <v>136</v>
      </c>
      <c r="F131" s="68">
        <v>30.470588235294116</v>
      </c>
      <c r="G131" s="65"/>
      <c r="H131" s="69"/>
      <c r="I131" s="70"/>
      <c r="J131" s="70"/>
      <c r="K131" s="34" t="s">
        <v>65</v>
      </c>
      <c r="L131" s="77">
        <v>131</v>
      </c>
      <c r="M131" s="77"/>
      <c r="N131" s="72"/>
      <c r="O131" s="79" t="s">
        <v>176</v>
      </c>
      <c r="P131" s="81">
        <v>43533.64875</v>
      </c>
      <c r="Q131" s="79" t="s">
        <v>427</v>
      </c>
      <c r="R131" s="79"/>
      <c r="S131" s="79"/>
      <c r="T131" s="79" t="s">
        <v>586</v>
      </c>
      <c r="U131" s="82" t="s">
        <v>628</v>
      </c>
      <c r="V131" s="82" t="s">
        <v>628</v>
      </c>
      <c r="W131" s="81">
        <v>43533.64875</v>
      </c>
      <c r="X131" s="82" t="s">
        <v>862</v>
      </c>
      <c r="Y131" s="79"/>
      <c r="Z131" s="79"/>
      <c r="AA131" s="85" t="s">
        <v>1160</v>
      </c>
      <c r="AB131" s="79"/>
      <c r="AC131" s="79" t="b">
        <v>0</v>
      </c>
      <c r="AD131" s="79">
        <v>6</v>
      </c>
      <c r="AE131" s="85" t="s">
        <v>1389</v>
      </c>
      <c r="AF131" s="79" t="b">
        <v>0</v>
      </c>
      <c r="AG131" s="79" t="s">
        <v>1401</v>
      </c>
      <c r="AH131" s="79"/>
      <c r="AI131" s="85" t="s">
        <v>1389</v>
      </c>
      <c r="AJ131" s="79" t="b">
        <v>0</v>
      </c>
      <c r="AK131" s="79">
        <v>0</v>
      </c>
      <c r="AL131" s="85" t="s">
        <v>1389</v>
      </c>
      <c r="AM131" s="79" t="s">
        <v>1411</v>
      </c>
      <c r="AN131" s="79" t="b">
        <v>0</v>
      </c>
      <c r="AO131" s="85" t="s">
        <v>1160</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2</v>
      </c>
      <c r="BC131" s="78" t="str">
        <f>REPLACE(INDEX(GroupVertices[Group],MATCH(Edges[[#This Row],[Vertex 2]],GroupVertices[Vertex],0)),1,1,"")</f>
        <v>2</v>
      </c>
      <c r="BD131" s="48">
        <v>3</v>
      </c>
      <c r="BE131" s="49">
        <v>15</v>
      </c>
      <c r="BF131" s="48">
        <v>0</v>
      </c>
      <c r="BG131" s="49">
        <v>0</v>
      </c>
      <c r="BH131" s="48">
        <v>0</v>
      </c>
      <c r="BI131" s="49">
        <v>0</v>
      </c>
      <c r="BJ131" s="48">
        <v>17</v>
      </c>
      <c r="BK131" s="49">
        <v>85</v>
      </c>
      <c r="BL131" s="48">
        <v>20</v>
      </c>
    </row>
    <row r="132" spans="1:64" ht="15">
      <c r="A132" s="64" t="s">
        <v>283</v>
      </c>
      <c r="B132" s="64" t="s">
        <v>283</v>
      </c>
      <c r="C132" s="65" t="s">
        <v>3679</v>
      </c>
      <c r="D132" s="66">
        <v>4.4</v>
      </c>
      <c r="E132" s="67" t="s">
        <v>136</v>
      </c>
      <c r="F132" s="68">
        <v>30.470588235294116</v>
      </c>
      <c r="G132" s="65"/>
      <c r="H132" s="69"/>
      <c r="I132" s="70"/>
      <c r="J132" s="70"/>
      <c r="K132" s="34" t="s">
        <v>65</v>
      </c>
      <c r="L132" s="77">
        <v>132</v>
      </c>
      <c r="M132" s="77"/>
      <c r="N132" s="72"/>
      <c r="O132" s="79" t="s">
        <v>176</v>
      </c>
      <c r="P132" s="81">
        <v>43533.655011574076</v>
      </c>
      <c r="Q132" s="79" t="s">
        <v>428</v>
      </c>
      <c r="R132" s="79"/>
      <c r="S132" s="79"/>
      <c r="T132" s="79" t="s">
        <v>586</v>
      </c>
      <c r="U132" s="79"/>
      <c r="V132" s="82" t="s">
        <v>709</v>
      </c>
      <c r="W132" s="81">
        <v>43533.655011574076</v>
      </c>
      <c r="X132" s="82" t="s">
        <v>863</v>
      </c>
      <c r="Y132" s="79"/>
      <c r="Z132" s="79"/>
      <c r="AA132" s="85" t="s">
        <v>1161</v>
      </c>
      <c r="AB132" s="79"/>
      <c r="AC132" s="79" t="b">
        <v>0</v>
      </c>
      <c r="AD132" s="79">
        <v>2</v>
      </c>
      <c r="AE132" s="85" t="s">
        <v>1389</v>
      </c>
      <c r="AF132" s="79" t="b">
        <v>0</v>
      </c>
      <c r="AG132" s="79" t="s">
        <v>1401</v>
      </c>
      <c r="AH132" s="79"/>
      <c r="AI132" s="85" t="s">
        <v>1389</v>
      </c>
      <c r="AJ132" s="79" t="b">
        <v>0</v>
      </c>
      <c r="AK132" s="79">
        <v>0</v>
      </c>
      <c r="AL132" s="85" t="s">
        <v>1389</v>
      </c>
      <c r="AM132" s="79" t="s">
        <v>1411</v>
      </c>
      <c r="AN132" s="79" t="b">
        <v>0</v>
      </c>
      <c r="AO132" s="85" t="s">
        <v>1161</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2</v>
      </c>
      <c r="BC132" s="78" t="str">
        <f>REPLACE(INDEX(GroupVertices[Group],MATCH(Edges[[#This Row],[Vertex 2]],GroupVertices[Vertex],0)),1,1,"")</f>
        <v>2</v>
      </c>
      <c r="BD132" s="48">
        <v>0</v>
      </c>
      <c r="BE132" s="49">
        <v>0</v>
      </c>
      <c r="BF132" s="48">
        <v>1</v>
      </c>
      <c r="BG132" s="49">
        <v>4.545454545454546</v>
      </c>
      <c r="BH132" s="48">
        <v>0</v>
      </c>
      <c r="BI132" s="49">
        <v>0</v>
      </c>
      <c r="BJ132" s="48">
        <v>21</v>
      </c>
      <c r="BK132" s="49">
        <v>95.45454545454545</v>
      </c>
      <c r="BL132" s="48">
        <v>22</v>
      </c>
    </row>
    <row r="133" spans="1:64" ht="15">
      <c r="A133" s="64" t="s">
        <v>283</v>
      </c>
      <c r="B133" s="64" t="s">
        <v>350</v>
      </c>
      <c r="C133" s="65" t="s">
        <v>3678</v>
      </c>
      <c r="D133" s="66">
        <v>3</v>
      </c>
      <c r="E133" s="67" t="s">
        <v>132</v>
      </c>
      <c r="F133" s="68">
        <v>32</v>
      </c>
      <c r="G133" s="65"/>
      <c r="H133" s="69"/>
      <c r="I133" s="70"/>
      <c r="J133" s="70"/>
      <c r="K133" s="34" t="s">
        <v>65</v>
      </c>
      <c r="L133" s="77">
        <v>133</v>
      </c>
      <c r="M133" s="77"/>
      <c r="N133" s="72"/>
      <c r="O133" s="79" t="s">
        <v>396</v>
      </c>
      <c r="P133" s="81">
        <v>43533.659108796295</v>
      </c>
      <c r="Q133" s="79" t="s">
        <v>429</v>
      </c>
      <c r="R133" s="79"/>
      <c r="S133" s="79"/>
      <c r="T133" s="79" t="s">
        <v>601</v>
      </c>
      <c r="U133" s="79"/>
      <c r="V133" s="82" t="s">
        <v>709</v>
      </c>
      <c r="W133" s="81">
        <v>43533.659108796295</v>
      </c>
      <c r="X133" s="82" t="s">
        <v>864</v>
      </c>
      <c r="Y133" s="79"/>
      <c r="Z133" s="79"/>
      <c r="AA133" s="85" t="s">
        <v>1162</v>
      </c>
      <c r="AB133" s="85" t="s">
        <v>1383</v>
      </c>
      <c r="AC133" s="79" t="b">
        <v>0</v>
      </c>
      <c r="AD133" s="79">
        <v>3</v>
      </c>
      <c r="AE133" s="85" t="s">
        <v>1392</v>
      </c>
      <c r="AF133" s="79" t="b">
        <v>0</v>
      </c>
      <c r="AG133" s="79" t="s">
        <v>1401</v>
      </c>
      <c r="AH133" s="79"/>
      <c r="AI133" s="85" t="s">
        <v>1389</v>
      </c>
      <c r="AJ133" s="79" t="b">
        <v>0</v>
      </c>
      <c r="AK133" s="79">
        <v>0</v>
      </c>
      <c r="AL133" s="85" t="s">
        <v>1389</v>
      </c>
      <c r="AM133" s="79" t="s">
        <v>1411</v>
      </c>
      <c r="AN133" s="79" t="b">
        <v>0</v>
      </c>
      <c r="AO133" s="85" t="s">
        <v>1383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1</v>
      </c>
      <c r="BG133" s="49">
        <v>2.6315789473684212</v>
      </c>
      <c r="BH133" s="48">
        <v>0</v>
      </c>
      <c r="BI133" s="49">
        <v>0</v>
      </c>
      <c r="BJ133" s="48">
        <v>37</v>
      </c>
      <c r="BK133" s="49">
        <v>97.36842105263158</v>
      </c>
      <c r="BL133" s="48">
        <v>38</v>
      </c>
    </row>
    <row r="134" spans="1:64" ht="15">
      <c r="A134" s="64" t="s">
        <v>284</v>
      </c>
      <c r="B134" s="64" t="s">
        <v>350</v>
      </c>
      <c r="C134" s="65" t="s">
        <v>3679</v>
      </c>
      <c r="D134" s="66">
        <v>4.4</v>
      </c>
      <c r="E134" s="67" t="s">
        <v>136</v>
      </c>
      <c r="F134" s="68">
        <v>30.470588235294116</v>
      </c>
      <c r="G134" s="65"/>
      <c r="H134" s="69"/>
      <c r="I134" s="70"/>
      <c r="J134" s="70"/>
      <c r="K134" s="34" t="s">
        <v>65</v>
      </c>
      <c r="L134" s="77">
        <v>134</v>
      </c>
      <c r="M134" s="77"/>
      <c r="N134" s="72"/>
      <c r="O134" s="79" t="s">
        <v>395</v>
      </c>
      <c r="P134" s="81">
        <v>43533.625555555554</v>
      </c>
      <c r="Q134" s="79" t="s">
        <v>419</v>
      </c>
      <c r="R134" s="82" t="s">
        <v>546</v>
      </c>
      <c r="S134" s="79" t="s">
        <v>576</v>
      </c>
      <c r="T134" s="79" t="s">
        <v>586</v>
      </c>
      <c r="U134" s="79"/>
      <c r="V134" s="82" t="s">
        <v>710</v>
      </c>
      <c r="W134" s="81">
        <v>43533.625555555554</v>
      </c>
      <c r="X134" s="82" t="s">
        <v>865</v>
      </c>
      <c r="Y134" s="79"/>
      <c r="Z134" s="79"/>
      <c r="AA134" s="85" t="s">
        <v>1163</v>
      </c>
      <c r="AB134" s="79"/>
      <c r="AC134" s="79" t="b">
        <v>0</v>
      </c>
      <c r="AD134" s="79">
        <v>0</v>
      </c>
      <c r="AE134" s="85" t="s">
        <v>1389</v>
      </c>
      <c r="AF134" s="79" t="b">
        <v>1</v>
      </c>
      <c r="AG134" s="79" t="s">
        <v>1401</v>
      </c>
      <c r="AH134" s="79"/>
      <c r="AI134" s="85" t="s">
        <v>1325</v>
      </c>
      <c r="AJ134" s="79" t="b">
        <v>0</v>
      </c>
      <c r="AK134" s="79">
        <v>6</v>
      </c>
      <c r="AL134" s="85" t="s">
        <v>1368</v>
      </c>
      <c r="AM134" s="79" t="s">
        <v>1411</v>
      </c>
      <c r="AN134" s="79" t="b">
        <v>0</v>
      </c>
      <c r="AO134" s="85" t="s">
        <v>1368</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2</v>
      </c>
      <c r="BC134" s="78" t="str">
        <f>REPLACE(INDEX(GroupVertices[Group],MATCH(Edges[[#This Row],[Vertex 2]],GroupVertices[Vertex],0)),1,1,"")</f>
        <v>2</v>
      </c>
      <c r="BD134" s="48">
        <v>1</v>
      </c>
      <c r="BE134" s="49">
        <v>6.666666666666667</v>
      </c>
      <c r="BF134" s="48">
        <v>0</v>
      </c>
      <c r="BG134" s="49">
        <v>0</v>
      </c>
      <c r="BH134" s="48">
        <v>0</v>
      </c>
      <c r="BI134" s="49">
        <v>0</v>
      </c>
      <c r="BJ134" s="48">
        <v>14</v>
      </c>
      <c r="BK134" s="49">
        <v>93.33333333333333</v>
      </c>
      <c r="BL134" s="48">
        <v>15</v>
      </c>
    </row>
    <row r="135" spans="1:64" ht="15">
      <c r="A135" s="64" t="s">
        <v>284</v>
      </c>
      <c r="B135" s="64" t="s">
        <v>350</v>
      </c>
      <c r="C135" s="65" t="s">
        <v>3679</v>
      </c>
      <c r="D135" s="66">
        <v>4.4</v>
      </c>
      <c r="E135" s="67" t="s">
        <v>136</v>
      </c>
      <c r="F135" s="68">
        <v>30.470588235294116</v>
      </c>
      <c r="G135" s="65"/>
      <c r="H135" s="69"/>
      <c r="I135" s="70"/>
      <c r="J135" s="70"/>
      <c r="K135" s="34" t="s">
        <v>65</v>
      </c>
      <c r="L135" s="77">
        <v>135</v>
      </c>
      <c r="M135" s="77"/>
      <c r="N135" s="72"/>
      <c r="O135" s="79" t="s">
        <v>395</v>
      </c>
      <c r="P135" s="81">
        <v>43533.65996527778</v>
      </c>
      <c r="Q135" s="79" t="s">
        <v>430</v>
      </c>
      <c r="R135" s="79"/>
      <c r="S135" s="79"/>
      <c r="T135" s="79" t="s">
        <v>602</v>
      </c>
      <c r="U135" s="79"/>
      <c r="V135" s="82" t="s">
        <v>710</v>
      </c>
      <c r="W135" s="81">
        <v>43533.65996527778</v>
      </c>
      <c r="X135" s="82" t="s">
        <v>866</v>
      </c>
      <c r="Y135" s="79"/>
      <c r="Z135" s="79"/>
      <c r="AA135" s="85" t="s">
        <v>1164</v>
      </c>
      <c r="AB135" s="79"/>
      <c r="AC135" s="79" t="b">
        <v>0</v>
      </c>
      <c r="AD135" s="79">
        <v>0</v>
      </c>
      <c r="AE135" s="85" t="s">
        <v>1389</v>
      </c>
      <c r="AF135" s="79" t="b">
        <v>0</v>
      </c>
      <c r="AG135" s="79" t="s">
        <v>1401</v>
      </c>
      <c r="AH135" s="79"/>
      <c r="AI135" s="85" t="s">
        <v>1389</v>
      </c>
      <c r="AJ135" s="79" t="b">
        <v>0</v>
      </c>
      <c r="AK135" s="79">
        <v>4</v>
      </c>
      <c r="AL135" s="85" t="s">
        <v>1376</v>
      </c>
      <c r="AM135" s="79" t="s">
        <v>1411</v>
      </c>
      <c r="AN135" s="79" t="b">
        <v>0</v>
      </c>
      <c r="AO135" s="85" t="s">
        <v>1376</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23</v>
      </c>
      <c r="BK135" s="49">
        <v>100</v>
      </c>
      <c r="BL135" s="48">
        <v>23</v>
      </c>
    </row>
    <row r="136" spans="1:64" ht="15">
      <c r="A136" s="64" t="s">
        <v>285</v>
      </c>
      <c r="B136" s="64" t="s">
        <v>378</v>
      </c>
      <c r="C136" s="65" t="s">
        <v>3678</v>
      </c>
      <c r="D136" s="66">
        <v>3</v>
      </c>
      <c r="E136" s="67" t="s">
        <v>132</v>
      </c>
      <c r="F136" s="68">
        <v>32</v>
      </c>
      <c r="G136" s="65"/>
      <c r="H136" s="69"/>
      <c r="I136" s="70"/>
      <c r="J136" s="70"/>
      <c r="K136" s="34" t="s">
        <v>65</v>
      </c>
      <c r="L136" s="77">
        <v>136</v>
      </c>
      <c r="M136" s="77"/>
      <c r="N136" s="72"/>
      <c r="O136" s="79" t="s">
        <v>395</v>
      </c>
      <c r="P136" s="81">
        <v>43533.66011574074</v>
      </c>
      <c r="Q136" s="79" t="s">
        <v>431</v>
      </c>
      <c r="R136" s="79"/>
      <c r="S136" s="79"/>
      <c r="T136" s="79" t="s">
        <v>603</v>
      </c>
      <c r="U136" s="79"/>
      <c r="V136" s="82" t="s">
        <v>711</v>
      </c>
      <c r="W136" s="81">
        <v>43533.66011574074</v>
      </c>
      <c r="X136" s="82" t="s">
        <v>867</v>
      </c>
      <c r="Y136" s="79"/>
      <c r="Z136" s="79"/>
      <c r="AA136" s="85" t="s">
        <v>1165</v>
      </c>
      <c r="AB136" s="79"/>
      <c r="AC136" s="79" t="b">
        <v>0</v>
      </c>
      <c r="AD136" s="79">
        <v>0</v>
      </c>
      <c r="AE136" s="85" t="s">
        <v>1389</v>
      </c>
      <c r="AF136" s="79" t="b">
        <v>0</v>
      </c>
      <c r="AG136" s="79" t="s">
        <v>1401</v>
      </c>
      <c r="AH136" s="79"/>
      <c r="AI136" s="85" t="s">
        <v>1389</v>
      </c>
      <c r="AJ136" s="79" t="b">
        <v>0</v>
      </c>
      <c r="AK136" s="79">
        <v>8</v>
      </c>
      <c r="AL136" s="85" t="s">
        <v>1293</v>
      </c>
      <c r="AM136" s="79" t="s">
        <v>1418</v>
      </c>
      <c r="AN136" s="79" t="b">
        <v>0</v>
      </c>
      <c r="AO136" s="85" t="s">
        <v>1293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5.2631578947368425</v>
      </c>
      <c r="BF136" s="48">
        <v>0</v>
      </c>
      <c r="BG136" s="49">
        <v>0</v>
      </c>
      <c r="BH136" s="48">
        <v>0</v>
      </c>
      <c r="BI136" s="49">
        <v>0</v>
      </c>
      <c r="BJ136" s="48">
        <v>18</v>
      </c>
      <c r="BK136" s="49">
        <v>94.73684210526316</v>
      </c>
      <c r="BL136" s="48">
        <v>19</v>
      </c>
    </row>
    <row r="137" spans="1:64" ht="15">
      <c r="A137" s="64" t="s">
        <v>285</v>
      </c>
      <c r="B137" s="64" t="s">
        <v>306</v>
      </c>
      <c r="C137" s="65" t="s">
        <v>3678</v>
      </c>
      <c r="D137" s="66">
        <v>3</v>
      </c>
      <c r="E137" s="67" t="s">
        <v>132</v>
      </c>
      <c r="F137" s="68">
        <v>32</v>
      </c>
      <c r="G137" s="65"/>
      <c r="H137" s="69"/>
      <c r="I137" s="70"/>
      <c r="J137" s="70"/>
      <c r="K137" s="34" t="s">
        <v>65</v>
      </c>
      <c r="L137" s="77">
        <v>137</v>
      </c>
      <c r="M137" s="77"/>
      <c r="N137" s="72"/>
      <c r="O137" s="79" t="s">
        <v>395</v>
      </c>
      <c r="P137" s="81">
        <v>43533.66011574074</v>
      </c>
      <c r="Q137" s="79" t="s">
        <v>431</v>
      </c>
      <c r="R137" s="79"/>
      <c r="S137" s="79"/>
      <c r="T137" s="79" t="s">
        <v>603</v>
      </c>
      <c r="U137" s="79"/>
      <c r="V137" s="82" t="s">
        <v>711</v>
      </c>
      <c r="W137" s="81">
        <v>43533.66011574074</v>
      </c>
      <c r="X137" s="82" t="s">
        <v>867</v>
      </c>
      <c r="Y137" s="79"/>
      <c r="Z137" s="79"/>
      <c r="AA137" s="85" t="s">
        <v>1165</v>
      </c>
      <c r="AB137" s="79"/>
      <c r="AC137" s="79" t="b">
        <v>0</v>
      </c>
      <c r="AD137" s="79">
        <v>0</v>
      </c>
      <c r="AE137" s="85" t="s">
        <v>1389</v>
      </c>
      <c r="AF137" s="79" t="b">
        <v>0</v>
      </c>
      <c r="AG137" s="79" t="s">
        <v>1401</v>
      </c>
      <c r="AH137" s="79"/>
      <c r="AI137" s="85" t="s">
        <v>1389</v>
      </c>
      <c r="AJ137" s="79" t="b">
        <v>0</v>
      </c>
      <c r="AK137" s="79">
        <v>8</v>
      </c>
      <c r="AL137" s="85" t="s">
        <v>1293</v>
      </c>
      <c r="AM137" s="79" t="s">
        <v>1418</v>
      </c>
      <c r="AN137" s="79" t="b">
        <v>0</v>
      </c>
      <c r="AO137" s="85" t="s">
        <v>1293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286</v>
      </c>
      <c r="B138" s="64" t="s">
        <v>350</v>
      </c>
      <c r="C138" s="65" t="s">
        <v>3678</v>
      </c>
      <c r="D138" s="66">
        <v>3</v>
      </c>
      <c r="E138" s="67" t="s">
        <v>132</v>
      </c>
      <c r="F138" s="68">
        <v>32</v>
      </c>
      <c r="G138" s="65"/>
      <c r="H138" s="69"/>
      <c r="I138" s="70"/>
      <c r="J138" s="70"/>
      <c r="K138" s="34" t="s">
        <v>65</v>
      </c>
      <c r="L138" s="77">
        <v>138</v>
      </c>
      <c r="M138" s="77"/>
      <c r="N138" s="72"/>
      <c r="O138" s="79" t="s">
        <v>395</v>
      </c>
      <c r="P138" s="81">
        <v>43525.53295138889</v>
      </c>
      <c r="Q138" s="79" t="s">
        <v>398</v>
      </c>
      <c r="R138" s="79"/>
      <c r="S138" s="79"/>
      <c r="T138" s="79"/>
      <c r="U138" s="79"/>
      <c r="V138" s="82" t="s">
        <v>712</v>
      </c>
      <c r="W138" s="81">
        <v>43525.53295138889</v>
      </c>
      <c r="X138" s="82" t="s">
        <v>868</v>
      </c>
      <c r="Y138" s="79"/>
      <c r="Z138" s="79"/>
      <c r="AA138" s="85" t="s">
        <v>1166</v>
      </c>
      <c r="AB138" s="79"/>
      <c r="AC138" s="79" t="b">
        <v>0</v>
      </c>
      <c r="AD138" s="79">
        <v>0</v>
      </c>
      <c r="AE138" s="85" t="s">
        <v>1389</v>
      </c>
      <c r="AF138" s="79" t="b">
        <v>0</v>
      </c>
      <c r="AG138" s="79" t="s">
        <v>1401</v>
      </c>
      <c r="AH138" s="79"/>
      <c r="AI138" s="85" t="s">
        <v>1389</v>
      </c>
      <c r="AJ138" s="79" t="b">
        <v>0</v>
      </c>
      <c r="AK138" s="79">
        <v>5</v>
      </c>
      <c r="AL138" s="85" t="s">
        <v>1084</v>
      </c>
      <c r="AM138" s="79" t="s">
        <v>1411</v>
      </c>
      <c r="AN138" s="79" t="b">
        <v>0</v>
      </c>
      <c r="AO138" s="85" t="s">
        <v>1084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286</v>
      </c>
      <c r="B139" s="64" t="s">
        <v>212</v>
      </c>
      <c r="C139" s="65" t="s">
        <v>3678</v>
      </c>
      <c r="D139" s="66">
        <v>3</v>
      </c>
      <c r="E139" s="67" t="s">
        <v>132</v>
      </c>
      <c r="F139" s="68">
        <v>32</v>
      </c>
      <c r="G139" s="65"/>
      <c r="H139" s="69"/>
      <c r="I139" s="70"/>
      <c r="J139" s="70"/>
      <c r="K139" s="34" t="s">
        <v>65</v>
      </c>
      <c r="L139" s="77">
        <v>139</v>
      </c>
      <c r="M139" s="77"/>
      <c r="N139" s="72"/>
      <c r="O139" s="79" t="s">
        <v>395</v>
      </c>
      <c r="P139" s="81">
        <v>43525.53295138889</v>
      </c>
      <c r="Q139" s="79" t="s">
        <v>398</v>
      </c>
      <c r="R139" s="79"/>
      <c r="S139" s="79"/>
      <c r="T139" s="79"/>
      <c r="U139" s="79"/>
      <c r="V139" s="82" t="s">
        <v>712</v>
      </c>
      <c r="W139" s="81">
        <v>43525.53295138889</v>
      </c>
      <c r="X139" s="82" t="s">
        <v>868</v>
      </c>
      <c r="Y139" s="79"/>
      <c r="Z139" s="79"/>
      <c r="AA139" s="85" t="s">
        <v>1166</v>
      </c>
      <c r="AB139" s="79"/>
      <c r="AC139" s="79" t="b">
        <v>0</v>
      </c>
      <c r="AD139" s="79">
        <v>0</v>
      </c>
      <c r="AE139" s="85" t="s">
        <v>1389</v>
      </c>
      <c r="AF139" s="79" t="b">
        <v>0</v>
      </c>
      <c r="AG139" s="79" t="s">
        <v>1401</v>
      </c>
      <c r="AH139" s="79"/>
      <c r="AI139" s="85" t="s">
        <v>1389</v>
      </c>
      <c r="AJ139" s="79" t="b">
        <v>0</v>
      </c>
      <c r="AK139" s="79">
        <v>5</v>
      </c>
      <c r="AL139" s="85" t="s">
        <v>1084</v>
      </c>
      <c r="AM139" s="79" t="s">
        <v>1411</v>
      </c>
      <c r="AN139" s="79" t="b">
        <v>0</v>
      </c>
      <c r="AO139" s="85" t="s">
        <v>1084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3</v>
      </c>
      <c r="BE139" s="49">
        <v>13.636363636363637</v>
      </c>
      <c r="BF139" s="48">
        <v>0</v>
      </c>
      <c r="BG139" s="49">
        <v>0</v>
      </c>
      <c r="BH139" s="48">
        <v>0</v>
      </c>
      <c r="BI139" s="49">
        <v>0</v>
      </c>
      <c r="BJ139" s="48">
        <v>19</v>
      </c>
      <c r="BK139" s="49">
        <v>86.36363636363636</v>
      </c>
      <c r="BL139" s="48">
        <v>22</v>
      </c>
    </row>
    <row r="140" spans="1:64" ht="15">
      <c r="A140" s="64" t="s">
        <v>286</v>
      </c>
      <c r="B140" s="64" t="s">
        <v>306</v>
      </c>
      <c r="C140" s="65" t="s">
        <v>3678</v>
      </c>
      <c r="D140" s="66">
        <v>3</v>
      </c>
      <c r="E140" s="67" t="s">
        <v>132</v>
      </c>
      <c r="F140" s="68">
        <v>32</v>
      </c>
      <c r="G140" s="65"/>
      <c r="H140" s="69"/>
      <c r="I140" s="70"/>
      <c r="J140" s="70"/>
      <c r="K140" s="34" t="s">
        <v>65</v>
      </c>
      <c r="L140" s="77">
        <v>140</v>
      </c>
      <c r="M140" s="77"/>
      <c r="N140" s="72"/>
      <c r="O140" s="79" t="s">
        <v>395</v>
      </c>
      <c r="P140" s="81">
        <v>43533.6609837963</v>
      </c>
      <c r="Q140" s="79" t="s">
        <v>425</v>
      </c>
      <c r="R140" s="79"/>
      <c r="S140" s="79"/>
      <c r="T140" s="79"/>
      <c r="U140" s="79"/>
      <c r="V140" s="82" t="s">
        <v>712</v>
      </c>
      <c r="W140" s="81">
        <v>43533.6609837963</v>
      </c>
      <c r="X140" s="82" t="s">
        <v>869</v>
      </c>
      <c r="Y140" s="79"/>
      <c r="Z140" s="79"/>
      <c r="AA140" s="85" t="s">
        <v>1167</v>
      </c>
      <c r="AB140" s="79"/>
      <c r="AC140" s="79" t="b">
        <v>0</v>
      </c>
      <c r="AD140" s="79">
        <v>0</v>
      </c>
      <c r="AE140" s="85" t="s">
        <v>1389</v>
      </c>
      <c r="AF140" s="79" t="b">
        <v>0</v>
      </c>
      <c r="AG140" s="79" t="s">
        <v>1401</v>
      </c>
      <c r="AH140" s="79"/>
      <c r="AI140" s="85" t="s">
        <v>1389</v>
      </c>
      <c r="AJ140" s="79" t="b">
        <v>0</v>
      </c>
      <c r="AK140" s="79">
        <v>23</v>
      </c>
      <c r="AL140" s="85" t="s">
        <v>1356</v>
      </c>
      <c r="AM140" s="79" t="s">
        <v>1411</v>
      </c>
      <c r="AN140" s="79" t="b">
        <v>0</v>
      </c>
      <c r="AO140" s="85" t="s">
        <v>1356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1</v>
      </c>
      <c r="BD140" s="48">
        <v>0</v>
      </c>
      <c r="BE140" s="49">
        <v>0</v>
      </c>
      <c r="BF140" s="48">
        <v>1</v>
      </c>
      <c r="BG140" s="49">
        <v>4.166666666666667</v>
      </c>
      <c r="BH140" s="48">
        <v>0</v>
      </c>
      <c r="BI140" s="49">
        <v>0</v>
      </c>
      <c r="BJ140" s="48">
        <v>23</v>
      </c>
      <c r="BK140" s="49">
        <v>95.83333333333333</v>
      </c>
      <c r="BL140" s="48">
        <v>24</v>
      </c>
    </row>
    <row r="141" spans="1:64" ht="15">
      <c r="A141" s="64" t="s">
        <v>287</v>
      </c>
      <c r="B141" s="64" t="s">
        <v>306</v>
      </c>
      <c r="C141" s="65" t="s">
        <v>3678</v>
      </c>
      <c r="D141" s="66">
        <v>3</v>
      </c>
      <c r="E141" s="67" t="s">
        <v>132</v>
      </c>
      <c r="F141" s="68">
        <v>32</v>
      </c>
      <c r="G141" s="65"/>
      <c r="H141" s="69"/>
      <c r="I141" s="70"/>
      <c r="J141" s="70"/>
      <c r="K141" s="34" t="s">
        <v>65</v>
      </c>
      <c r="L141" s="77">
        <v>141</v>
      </c>
      <c r="M141" s="77"/>
      <c r="N141" s="72"/>
      <c r="O141" s="79" t="s">
        <v>395</v>
      </c>
      <c r="P141" s="81">
        <v>43533.66137731481</v>
      </c>
      <c r="Q141" s="79" t="s">
        <v>425</v>
      </c>
      <c r="R141" s="79"/>
      <c r="S141" s="79"/>
      <c r="T141" s="79"/>
      <c r="U141" s="79"/>
      <c r="V141" s="82" t="s">
        <v>713</v>
      </c>
      <c r="W141" s="81">
        <v>43533.66137731481</v>
      </c>
      <c r="X141" s="82" t="s">
        <v>870</v>
      </c>
      <c r="Y141" s="79"/>
      <c r="Z141" s="79"/>
      <c r="AA141" s="85" t="s">
        <v>1168</v>
      </c>
      <c r="AB141" s="79"/>
      <c r="AC141" s="79" t="b">
        <v>0</v>
      </c>
      <c r="AD141" s="79">
        <v>0</v>
      </c>
      <c r="AE141" s="85" t="s">
        <v>1389</v>
      </c>
      <c r="AF141" s="79" t="b">
        <v>0</v>
      </c>
      <c r="AG141" s="79" t="s">
        <v>1401</v>
      </c>
      <c r="AH141" s="79"/>
      <c r="AI141" s="85" t="s">
        <v>1389</v>
      </c>
      <c r="AJ141" s="79" t="b">
        <v>0</v>
      </c>
      <c r="AK141" s="79">
        <v>23</v>
      </c>
      <c r="AL141" s="85" t="s">
        <v>1356</v>
      </c>
      <c r="AM141" s="79" t="s">
        <v>1413</v>
      </c>
      <c r="AN141" s="79" t="b">
        <v>0</v>
      </c>
      <c r="AO141" s="85" t="s">
        <v>1356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1</v>
      </c>
      <c r="BG141" s="49">
        <v>4.166666666666667</v>
      </c>
      <c r="BH141" s="48">
        <v>0</v>
      </c>
      <c r="BI141" s="49">
        <v>0</v>
      </c>
      <c r="BJ141" s="48">
        <v>23</v>
      </c>
      <c r="BK141" s="49">
        <v>95.83333333333333</v>
      </c>
      <c r="BL141" s="48">
        <v>24</v>
      </c>
    </row>
    <row r="142" spans="1:64" ht="15">
      <c r="A142" s="64" t="s">
        <v>288</v>
      </c>
      <c r="B142" s="64" t="s">
        <v>378</v>
      </c>
      <c r="C142" s="65" t="s">
        <v>3678</v>
      </c>
      <c r="D142" s="66">
        <v>3</v>
      </c>
      <c r="E142" s="67" t="s">
        <v>132</v>
      </c>
      <c r="F142" s="68">
        <v>32</v>
      </c>
      <c r="G142" s="65"/>
      <c r="H142" s="69"/>
      <c r="I142" s="70"/>
      <c r="J142" s="70"/>
      <c r="K142" s="34" t="s">
        <v>65</v>
      </c>
      <c r="L142" s="77">
        <v>142</v>
      </c>
      <c r="M142" s="77"/>
      <c r="N142" s="72"/>
      <c r="O142" s="79" t="s">
        <v>395</v>
      </c>
      <c r="P142" s="81">
        <v>43533.66144675926</v>
      </c>
      <c r="Q142" s="79" t="s">
        <v>431</v>
      </c>
      <c r="R142" s="79"/>
      <c r="S142" s="79"/>
      <c r="T142" s="79" t="s">
        <v>603</v>
      </c>
      <c r="U142" s="79"/>
      <c r="V142" s="82" t="s">
        <v>714</v>
      </c>
      <c r="W142" s="81">
        <v>43533.66144675926</v>
      </c>
      <c r="X142" s="82" t="s">
        <v>871</v>
      </c>
      <c r="Y142" s="79"/>
      <c r="Z142" s="79"/>
      <c r="AA142" s="85" t="s">
        <v>1169</v>
      </c>
      <c r="AB142" s="79"/>
      <c r="AC142" s="79" t="b">
        <v>0</v>
      </c>
      <c r="AD142" s="79">
        <v>0</v>
      </c>
      <c r="AE142" s="85" t="s">
        <v>1389</v>
      </c>
      <c r="AF142" s="79" t="b">
        <v>0</v>
      </c>
      <c r="AG142" s="79" t="s">
        <v>1401</v>
      </c>
      <c r="AH142" s="79"/>
      <c r="AI142" s="85" t="s">
        <v>1389</v>
      </c>
      <c r="AJ142" s="79" t="b">
        <v>0</v>
      </c>
      <c r="AK142" s="79">
        <v>8</v>
      </c>
      <c r="AL142" s="85" t="s">
        <v>1293</v>
      </c>
      <c r="AM142" s="79" t="s">
        <v>1414</v>
      </c>
      <c r="AN142" s="79" t="b">
        <v>0</v>
      </c>
      <c r="AO142" s="85" t="s">
        <v>1293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288</v>
      </c>
      <c r="B143" s="64" t="s">
        <v>306</v>
      </c>
      <c r="C143" s="65" t="s">
        <v>3678</v>
      </c>
      <c r="D143" s="66">
        <v>3</v>
      </c>
      <c r="E143" s="67" t="s">
        <v>132</v>
      </c>
      <c r="F143" s="68">
        <v>32</v>
      </c>
      <c r="G143" s="65"/>
      <c r="H143" s="69"/>
      <c r="I143" s="70"/>
      <c r="J143" s="70"/>
      <c r="K143" s="34" t="s">
        <v>65</v>
      </c>
      <c r="L143" s="77">
        <v>143</v>
      </c>
      <c r="M143" s="77"/>
      <c r="N143" s="72"/>
      <c r="O143" s="79" t="s">
        <v>395</v>
      </c>
      <c r="P143" s="81">
        <v>43533.66144675926</v>
      </c>
      <c r="Q143" s="79" t="s">
        <v>431</v>
      </c>
      <c r="R143" s="79"/>
      <c r="S143" s="79"/>
      <c r="T143" s="79" t="s">
        <v>603</v>
      </c>
      <c r="U143" s="79"/>
      <c r="V143" s="82" t="s">
        <v>714</v>
      </c>
      <c r="W143" s="81">
        <v>43533.66144675926</v>
      </c>
      <c r="X143" s="82" t="s">
        <v>871</v>
      </c>
      <c r="Y143" s="79"/>
      <c r="Z143" s="79"/>
      <c r="AA143" s="85" t="s">
        <v>1169</v>
      </c>
      <c r="AB143" s="79"/>
      <c r="AC143" s="79" t="b">
        <v>0</v>
      </c>
      <c r="AD143" s="79">
        <v>0</v>
      </c>
      <c r="AE143" s="85" t="s">
        <v>1389</v>
      </c>
      <c r="AF143" s="79" t="b">
        <v>0</v>
      </c>
      <c r="AG143" s="79" t="s">
        <v>1401</v>
      </c>
      <c r="AH143" s="79"/>
      <c r="AI143" s="85" t="s">
        <v>1389</v>
      </c>
      <c r="AJ143" s="79" t="b">
        <v>0</v>
      </c>
      <c r="AK143" s="79">
        <v>8</v>
      </c>
      <c r="AL143" s="85" t="s">
        <v>1293</v>
      </c>
      <c r="AM143" s="79" t="s">
        <v>1414</v>
      </c>
      <c r="AN143" s="79" t="b">
        <v>0</v>
      </c>
      <c r="AO143" s="85" t="s">
        <v>1293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1</v>
      </c>
      <c r="BE143" s="49">
        <v>5.2631578947368425</v>
      </c>
      <c r="BF143" s="48">
        <v>0</v>
      </c>
      <c r="BG143" s="49">
        <v>0</v>
      </c>
      <c r="BH143" s="48">
        <v>0</v>
      </c>
      <c r="BI143" s="49">
        <v>0</v>
      </c>
      <c r="BJ143" s="48">
        <v>18</v>
      </c>
      <c r="BK143" s="49">
        <v>94.73684210526316</v>
      </c>
      <c r="BL143" s="48">
        <v>19</v>
      </c>
    </row>
    <row r="144" spans="1:64" ht="15">
      <c r="A144" s="64" t="s">
        <v>289</v>
      </c>
      <c r="B144" s="64" t="s">
        <v>306</v>
      </c>
      <c r="C144" s="65" t="s">
        <v>3679</v>
      </c>
      <c r="D144" s="66">
        <v>4.4</v>
      </c>
      <c r="E144" s="67" t="s">
        <v>136</v>
      </c>
      <c r="F144" s="68">
        <v>30.470588235294116</v>
      </c>
      <c r="G144" s="65"/>
      <c r="H144" s="69"/>
      <c r="I144" s="70"/>
      <c r="J144" s="70"/>
      <c r="K144" s="34" t="s">
        <v>65</v>
      </c>
      <c r="L144" s="77">
        <v>144</v>
      </c>
      <c r="M144" s="77"/>
      <c r="N144" s="72"/>
      <c r="O144" s="79" t="s">
        <v>395</v>
      </c>
      <c r="P144" s="81">
        <v>43533.65908564815</v>
      </c>
      <c r="Q144" s="79" t="s">
        <v>425</v>
      </c>
      <c r="R144" s="79"/>
      <c r="S144" s="79"/>
      <c r="T144" s="79"/>
      <c r="U144" s="79"/>
      <c r="V144" s="82" t="s">
        <v>715</v>
      </c>
      <c r="W144" s="81">
        <v>43533.65908564815</v>
      </c>
      <c r="X144" s="82" t="s">
        <v>872</v>
      </c>
      <c r="Y144" s="79"/>
      <c r="Z144" s="79"/>
      <c r="AA144" s="85" t="s">
        <v>1170</v>
      </c>
      <c r="AB144" s="79"/>
      <c r="AC144" s="79" t="b">
        <v>0</v>
      </c>
      <c r="AD144" s="79">
        <v>0</v>
      </c>
      <c r="AE144" s="85" t="s">
        <v>1389</v>
      </c>
      <c r="AF144" s="79" t="b">
        <v>0</v>
      </c>
      <c r="AG144" s="79" t="s">
        <v>1401</v>
      </c>
      <c r="AH144" s="79"/>
      <c r="AI144" s="85" t="s">
        <v>1389</v>
      </c>
      <c r="AJ144" s="79" t="b">
        <v>0</v>
      </c>
      <c r="AK144" s="79">
        <v>23</v>
      </c>
      <c r="AL144" s="85" t="s">
        <v>1356</v>
      </c>
      <c r="AM144" s="79" t="s">
        <v>1411</v>
      </c>
      <c r="AN144" s="79" t="b">
        <v>0</v>
      </c>
      <c r="AO144" s="85" t="s">
        <v>1356</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v>0</v>
      </c>
      <c r="BE144" s="49">
        <v>0</v>
      </c>
      <c r="BF144" s="48">
        <v>1</v>
      </c>
      <c r="BG144" s="49">
        <v>4.166666666666667</v>
      </c>
      <c r="BH144" s="48">
        <v>0</v>
      </c>
      <c r="BI144" s="49">
        <v>0</v>
      </c>
      <c r="BJ144" s="48">
        <v>23</v>
      </c>
      <c r="BK144" s="49">
        <v>95.83333333333333</v>
      </c>
      <c r="BL144" s="48">
        <v>24</v>
      </c>
    </row>
    <row r="145" spans="1:64" ht="15">
      <c r="A145" s="64" t="s">
        <v>289</v>
      </c>
      <c r="B145" s="64" t="s">
        <v>350</v>
      </c>
      <c r="C145" s="65" t="s">
        <v>3678</v>
      </c>
      <c r="D145" s="66">
        <v>3</v>
      </c>
      <c r="E145" s="67" t="s">
        <v>132</v>
      </c>
      <c r="F145" s="68">
        <v>32</v>
      </c>
      <c r="G145" s="65"/>
      <c r="H145" s="69"/>
      <c r="I145" s="70"/>
      <c r="J145" s="70"/>
      <c r="K145" s="34" t="s">
        <v>65</v>
      </c>
      <c r="L145" s="77">
        <v>145</v>
      </c>
      <c r="M145" s="77"/>
      <c r="N145" s="72"/>
      <c r="O145" s="79" t="s">
        <v>395</v>
      </c>
      <c r="P145" s="81">
        <v>43533.66255787037</v>
      </c>
      <c r="Q145" s="79" t="s">
        <v>423</v>
      </c>
      <c r="R145" s="79"/>
      <c r="S145" s="79"/>
      <c r="T145" s="79" t="s">
        <v>600</v>
      </c>
      <c r="U145" s="82" t="s">
        <v>627</v>
      </c>
      <c r="V145" s="82" t="s">
        <v>627</v>
      </c>
      <c r="W145" s="81">
        <v>43533.66255787037</v>
      </c>
      <c r="X145" s="82" t="s">
        <v>873</v>
      </c>
      <c r="Y145" s="79"/>
      <c r="Z145" s="79"/>
      <c r="AA145" s="85" t="s">
        <v>1171</v>
      </c>
      <c r="AB145" s="79"/>
      <c r="AC145" s="79" t="b">
        <v>0</v>
      </c>
      <c r="AD145" s="79">
        <v>0</v>
      </c>
      <c r="AE145" s="85" t="s">
        <v>1389</v>
      </c>
      <c r="AF145" s="79" t="b">
        <v>0</v>
      </c>
      <c r="AG145" s="79" t="s">
        <v>1401</v>
      </c>
      <c r="AH145" s="79"/>
      <c r="AI145" s="85" t="s">
        <v>1389</v>
      </c>
      <c r="AJ145" s="79" t="b">
        <v>0</v>
      </c>
      <c r="AK145" s="79">
        <v>15</v>
      </c>
      <c r="AL145" s="85" t="s">
        <v>1354</v>
      </c>
      <c r="AM145" s="79" t="s">
        <v>1411</v>
      </c>
      <c r="AN145" s="79" t="b">
        <v>0</v>
      </c>
      <c r="AO145" s="85" t="s">
        <v>1354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2</v>
      </c>
      <c r="BD145" s="48"/>
      <c r="BE145" s="49"/>
      <c r="BF145" s="48"/>
      <c r="BG145" s="49"/>
      <c r="BH145" s="48"/>
      <c r="BI145" s="49"/>
      <c r="BJ145" s="48"/>
      <c r="BK145" s="49"/>
      <c r="BL145" s="48"/>
    </row>
    <row r="146" spans="1:64" ht="15">
      <c r="A146" s="64" t="s">
        <v>289</v>
      </c>
      <c r="B146" s="64" t="s">
        <v>306</v>
      </c>
      <c r="C146" s="65" t="s">
        <v>3679</v>
      </c>
      <c r="D146" s="66">
        <v>4.4</v>
      </c>
      <c r="E146" s="67" t="s">
        <v>136</v>
      </c>
      <c r="F146" s="68">
        <v>30.470588235294116</v>
      </c>
      <c r="G146" s="65"/>
      <c r="H146" s="69"/>
      <c r="I146" s="70"/>
      <c r="J146" s="70"/>
      <c r="K146" s="34" t="s">
        <v>65</v>
      </c>
      <c r="L146" s="77">
        <v>146</v>
      </c>
      <c r="M146" s="77"/>
      <c r="N146" s="72"/>
      <c r="O146" s="79" t="s">
        <v>395</v>
      </c>
      <c r="P146" s="81">
        <v>43533.66255787037</v>
      </c>
      <c r="Q146" s="79" t="s">
        <v>423</v>
      </c>
      <c r="R146" s="79"/>
      <c r="S146" s="79"/>
      <c r="T146" s="79" t="s">
        <v>600</v>
      </c>
      <c r="U146" s="82" t="s">
        <v>627</v>
      </c>
      <c r="V146" s="82" t="s">
        <v>627</v>
      </c>
      <c r="W146" s="81">
        <v>43533.66255787037</v>
      </c>
      <c r="X146" s="82" t="s">
        <v>873</v>
      </c>
      <c r="Y146" s="79"/>
      <c r="Z146" s="79"/>
      <c r="AA146" s="85" t="s">
        <v>1171</v>
      </c>
      <c r="AB146" s="79"/>
      <c r="AC146" s="79" t="b">
        <v>0</v>
      </c>
      <c r="AD146" s="79">
        <v>0</v>
      </c>
      <c r="AE146" s="85" t="s">
        <v>1389</v>
      </c>
      <c r="AF146" s="79" t="b">
        <v>0</v>
      </c>
      <c r="AG146" s="79" t="s">
        <v>1401</v>
      </c>
      <c r="AH146" s="79"/>
      <c r="AI146" s="85" t="s">
        <v>1389</v>
      </c>
      <c r="AJ146" s="79" t="b">
        <v>0</v>
      </c>
      <c r="AK146" s="79">
        <v>15</v>
      </c>
      <c r="AL146" s="85" t="s">
        <v>1354</v>
      </c>
      <c r="AM146" s="79" t="s">
        <v>1411</v>
      </c>
      <c r="AN146" s="79" t="b">
        <v>0</v>
      </c>
      <c r="AO146" s="85" t="s">
        <v>1354</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v>1</v>
      </c>
      <c r="BE146" s="49">
        <v>6.25</v>
      </c>
      <c r="BF146" s="48">
        <v>0</v>
      </c>
      <c r="BG146" s="49">
        <v>0</v>
      </c>
      <c r="BH146" s="48">
        <v>0</v>
      </c>
      <c r="BI146" s="49">
        <v>0</v>
      </c>
      <c r="BJ146" s="48">
        <v>15</v>
      </c>
      <c r="BK146" s="49">
        <v>93.75</v>
      </c>
      <c r="BL146" s="48">
        <v>16</v>
      </c>
    </row>
    <row r="147" spans="1:64" ht="15">
      <c r="A147" s="64" t="s">
        <v>290</v>
      </c>
      <c r="B147" s="64" t="s">
        <v>379</v>
      </c>
      <c r="C147" s="65" t="s">
        <v>3678</v>
      </c>
      <c r="D147" s="66">
        <v>3</v>
      </c>
      <c r="E147" s="67" t="s">
        <v>132</v>
      </c>
      <c r="F147" s="68">
        <v>32</v>
      </c>
      <c r="G147" s="65"/>
      <c r="H147" s="69"/>
      <c r="I147" s="70"/>
      <c r="J147" s="70"/>
      <c r="K147" s="34" t="s">
        <v>65</v>
      </c>
      <c r="L147" s="77">
        <v>147</v>
      </c>
      <c r="M147" s="77"/>
      <c r="N147" s="72"/>
      <c r="O147" s="79" t="s">
        <v>395</v>
      </c>
      <c r="P147" s="81">
        <v>43533.65460648148</v>
      </c>
      <c r="Q147" s="79" t="s">
        <v>432</v>
      </c>
      <c r="R147" s="79"/>
      <c r="S147" s="79"/>
      <c r="T147" s="79" t="s">
        <v>604</v>
      </c>
      <c r="U147" s="79"/>
      <c r="V147" s="82" t="s">
        <v>716</v>
      </c>
      <c r="W147" s="81">
        <v>43533.65460648148</v>
      </c>
      <c r="X147" s="82" t="s">
        <v>874</v>
      </c>
      <c r="Y147" s="79"/>
      <c r="Z147" s="79"/>
      <c r="AA147" s="85" t="s">
        <v>1172</v>
      </c>
      <c r="AB147" s="79"/>
      <c r="AC147" s="79" t="b">
        <v>0</v>
      </c>
      <c r="AD147" s="79">
        <v>3</v>
      </c>
      <c r="AE147" s="85" t="s">
        <v>1389</v>
      </c>
      <c r="AF147" s="79" t="b">
        <v>0</v>
      </c>
      <c r="AG147" s="79" t="s">
        <v>1401</v>
      </c>
      <c r="AH147" s="79"/>
      <c r="AI147" s="85" t="s">
        <v>1389</v>
      </c>
      <c r="AJ147" s="79" t="b">
        <v>0</v>
      </c>
      <c r="AK147" s="79">
        <v>0</v>
      </c>
      <c r="AL147" s="85" t="s">
        <v>1389</v>
      </c>
      <c r="AM147" s="79" t="s">
        <v>1413</v>
      </c>
      <c r="AN147" s="79" t="b">
        <v>0</v>
      </c>
      <c r="AO147" s="85" t="s">
        <v>1172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7</v>
      </c>
      <c r="BC147" s="78" t="str">
        <f>REPLACE(INDEX(GroupVertices[Group],MATCH(Edges[[#This Row],[Vertex 2]],GroupVertices[Vertex],0)),1,1,"")</f>
        <v>7</v>
      </c>
      <c r="BD147" s="48"/>
      <c r="BE147" s="49"/>
      <c r="BF147" s="48"/>
      <c r="BG147" s="49"/>
      <c r="BH147" s="48"/>
      <c r="BI147" s="49"/>
      <c r="BJ147" s="48"/>
      <c r="BK147" s="49"/>
      <c r="BL147" s="48"/>
    </row>
    <row r="148" spans="1:64" ht="15">
      <c r="A148" s="64" t="s">
        <v>290</v>
      </c>
      <c r="B148" s="64" t="s">
        <v>380</v>
      </c>
      <c r="C148" s="65" t="s">
        <v>3678</v>
      </c>
      <c r="D148" s="66">
        <v>3</v>
      </c>
      <c r="E148" s="67" t="s">
        <v>132</v>
      </c>
      <c r="F148" s="68">
        <v>32</v>
      </c>
      <c r="G148" s="65"/>
      <c r="H148" s="69"/>
      <c r="I148" s="70"/>
      <c r="J148" s="70"/>
      <c r="K148" s="34" t="s">
        <v>65</v>
      </c>
      <c r="L148" s="77">
        <v>148</v>
      </c>
      <c r="M148" s="77"/>
      <c r="N148" s="72"/>
      <c r="O148" s="79" t="s">
        <v>395</v>
      </c>
      <c r="P148" s="81">
        <v>43533.65460648148</v>
      </c>
      <c r="Q148" s="79" t="s">
        <v>432</v>
      </c>
      <c r="R148" s="79"/>
      <c r="S148" s="79"/>
      <c r="T148" s="79" t="s">
        <v>604</v>
      </c>
      <c r="U148" s="79"/>
      <c r="V148" s="82" t="s">
        <v>716</v>
      </c>
      <c r="W148" s="81">
        <v>43533.65460648148</v>
      </c>
      <c r="X148" s="82" t="s">
        <v>874</v>
      </c>
      <c r="Y148" s="79"/>
      <c r="Z148" s="79"/>
      <c r="AA148" s="85" t="s">
        <v>1172</v>
      </c>
      <c r="AB148" s="79"/>
      <c r="AC148" s="79" t="b">
        <v>0</v>
      </c>
      <c r="AD148" s="79">
        <v>3</v>
      </c>
      <c r="AE148" s="85" t="s">
        <v>1389</v>
      </c>
      <c r="AF148" s="79" t="b">
        <v>0</v>
      </c>
      <c r="AG148" s="79" t="s">
        <v>1401</v>
      </c>
      <c r="AH148" s="79"/>
      <c r="AI148" s="85" t="s">
        <v>1389</v>
      </c>
      <c r="AJ148" s="79" t="b">
        <v>0</v>
      </c>
      <c r="AK148" s="79">
        <v>0</v>
      </c>
      <c r="AL148" s="85" t="s">
        <v>1389</v>
      </c>
      <c r="AM148" s="79" t="s">
        <v>1413</v>
      </c>
      <c r="AN148" s="79" t="b">
        <v>0</v>
      </c>
      <c r="AO148" s="85" t="s">
        <v>1172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7</v>
      </c>
      <c r="BC148" s="78" t="str">
        <f>REPLACE(INDEX(GroupVertices[Group],MATCH(Edges[[#This Row],[Vertex 2]],GroupVertices[Vertex],0)),1,1,"")</f>
        <v>7</v>
      </c>
      <c r="BD148" s="48">
        <v>1</v>
      </c>
      <c r="BE148" s="49">
        <v>3.4482758620689653</v>
      </c>
      <c r="BF148" s="48">
        <v>0</v>
      </c>
      <c r="BG148" s="49">
        <v>0</v>
      </c>
      <c r="BH148" s="48">
        <v>0</v>
      </c>
      <c r="BI148" s="49">
        <v>0</v>
      </c>
      <c r="BJ148" s="48">
        <v>28</v>
      </c>
      <c r="BK148" s="49">
        <v>96.55172413793103</v>
      </c>
      <c r="BL148" s="48">
        <v>29</v>
      </c>
    </row>
    <row r="149" spans="1:64" ht="15">
      <c r="A149" s="64" t="s">
        <v>290</v>
      </c>
      <c r="B149" s="64" t="s">
        <v>350</v>
      </c>
      <c r="C149" s="65" t="s">
        <v>3679</v>
      </c>
      <c r="D149" s="66">
        <v>4.4</v>
      </c>
      <c r="E149" s="67" t="s">
        <v>136</v>
      </c>
      <c r="F149" s="68">
        <v>30.470588235294116</v>
      </c>
      <c r="G149" s="65"/>
      <c r="H149" s="69"/>
      <c r="I149" s="70"/>
      <c r="J149" s="70"/>
      <c r="K149" s="34" t="s">
        <v>65</v>
      </c>
      <c r="L149" s="77">
        <v>149</v>
      </c>
      <c r="M149" s="77"/>
      <c r="N149" s="72"/>
      <c r="O149" s="79" t="s">
        <v>395</v>
      </c>
      <c r="P149" s="81">
        <v>43533.65460648148</v>
      </c>
      <c r="Q149" s="79" t="s">
        <v>432</v>
      </c>
      <c r="R149" s="79"/>
      <c r="S149" s="79"/>
      <c r="T149" s="79" t="s">
        <v>604</v>
      </c>
      <c r="U149" s="79"/>
      <c r="V149" s="82" t="s">
        <v>716</v>
      </c>
      <c r="W149" s="81">
        <v>43533.65460648148</v>
      </c>
      <c r="X149" s="82" t="s">
        <v>874</v>
      </c>
      <c r="Y149" s="79"/>
      <c r="Z149" s="79"/>
      <c r="AA149" s="85" t="s">
        <v>1172</v>
      </c>
      <c r="AB149" s="79"/>
      <c r="AC149" s="79" t="b">
        <v>0</v>
      </c>
      <c r="AD149" s="79">
        <v>3</v>
      </c>
      <c r="AE149" s="85" t="s">
        <v>1389</v>
      </c>
      <c r="AF149" s="79" t="b">
        <v>0</v>
      </c>
      <c r="AG149" s="79" t="s">
        <v>1401</v>
      </c>
      <c r="AH149" s="79"/>
      <c r="AI149" s="85" t="s">
        <v>1389</v>
      </c>
      <c r="AJ149" s="79" t="b">
        <v>0</v>
      </c>
      <c r="AK149" s="79">
        <v>0</v>
      </c>
      <c r="AL149" s="85" t="s">
        <v>1389</v>
      </c>
      <c r="AM149" s="79" t="s">
        <v>1413</v>
      </c>
      <c r="AN149" s="79" t="b">
        <v>0</v>
      </c>
      <c r="AO149" s="85" t="s">
        <v>1172</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7</v>
      </c>
      <c r="BC149" s="78" t="str">
        <f>REPLACE(INDEX(GroupVertices[Group],MATCH(Edges[[#This Row],[Vertex 2]],GroupVertices[Vertex],0)),1,1,"")</f>
        <v>2</v>
      </c>
      <c r="BD149" s="48"/>
      <c r="BE149" s="49"/>
      <c r="BF149" s="48"/>
      <c r="BG149" s="49"/>
      <c r="BH149" s="48"/>
      <c r="BI149" s="49"/>
      <c r="BJ149" s="48"/>
      <c r="BK149" s="49"/>
      <c r="BL149" s="48"/>
    </row>
    <row r="150" spans="1:64" ht="15">
      <c r="A150" s="64" t="s">
        <v>290</v>
      </c>
      <c r="B150" s="64" t="s">
        <v>350</v>
      </c>
      <c r="C150" s="65" t="s">
        <v>3679</v>
      </c>
      <c r="D150" s="66">
        <v>4.4</v>
      </c>
      <c r="E150" s="67" t="s">
        <v>136</v>
      </c>
      <c r="F150" s="68">
        <v>30.470588235294116</v>
      </c>
      <c r="G150" s="65"/>
      <c r="H150" s="69"/>
      <c r="I150" s="70"/>
      <c r="J150" s="70"/>
      <c r="K150" s="34" t="s">
        <v>65</v>
      </c>
      <c r="L150" s="77">
        <v>150</v>
      </c>
      <c r="M150" s="77"/>
      <c r="N150" s="72"/>
      <c r="O150" s="79" t="s">
        <v>395</v>
      </c>
      <c r="P150" s="81">
        <v>43533.662986111114</v>
      </c>
      <c r="Q150" s="79" t="s">
        <v>433</v>
      </c>
      <c r="R150" s="79"/>
      <c r="S150" s="79"/>
      <c r="T150" s="79" t="s">
        <v>586</v>
      </c>
      <c r="U150" s="79"/>
      <c r="V150" s="82" t="s">
        <v>716</v>
      </c>
      <c r="W150" s="81">
        <v>43533.662986111114</v>
      </c>
      <c r="X150" s="82" t="s">
        <v>875</v>
      </c>
      <c r="Y150" s="79"/>
      <c r="Z150" s="79"/>
      <c r="AA150" s="85" t="s">
        <v>1173</v>
      </c>
      <c r="AB150" s="79"/>
      <c r="AC150" s="79" t="b">
        <v>0</v>
      </c>
      <c r="AD150" s="79">
        <v>0</v>
      </c>
      <c r="AE150" s="85" t="s">
        <v>1389</v>
      </c>
      <c r="AF150" s="79" t="b">
        <v>0</v>
      </c>
      <c r="AG150" s="79" t="s">
        <v>1401</v>
      </c>
      <c r="AH150" s="79"/>
      <c r="AI150" s="85" t="s">
        <v>1389</v>
      </c>
      <c r="AJ150" s="79" t="b">
        <v>0</v>
      </c>
      <c r="AK150" s="79">
        <v>2</v>
      </c>
      <c r="AL150" s="85" t="s">
        <v>1211</v>
      </c>
      <c r="AM150" s="79" t="s">
        <v>1413</v>
      </c>
      <c r="AN150" s="79" t="b">
        <v>0</v>
      </c>
      <c r="AO150" s="85" t="s">
        <v>1211</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7</v>
      </c>
      <c r="BC150" s="78" t="str">
        <f>REPLACE(INDEX(GroupVertices[Group],MATCH(Edges[[#This Row],[Vertex 2]],GroupVertices[Vertex],0)),1,1,"")</f>
        <v>2</v>
      </c>
      <c r="BD150" s="48"/>
      <c r="BE150" s="49"/>
      <c r="BF150" s="48"/>
      <c r="BG150" s="49"/>
      <c r="BH150" s="48"/>
      <c r="BI150" s="49"/>
      <c r="BJ150" s="48"/>
      <c r="BK150" s="49"/>
      <c r="BL150" s="48"/>
    </row>
    <row r="151" spans="1:64" ht="15">
      <c r="A151" s="64" t="s">
        <v>290</v>
      </c>
      <c r="B151" s="64" t="s">
        <v>308</v>
      </c>
      <c r="C151" s="65" t="s">
        <v>3678</v>
      </c>
      <c r="D151" s="66">
        <v>3</v>
      </c>
      <c r="E151" s="67" t="s">
        <v>132</v>
      </c>
      <c r="F151" s="68">
        <v>32</v>
      </c>
      <c r="G151" s="65"/>
      <c r="H151" s="69"/>
      <c r="I151" s="70"/>
      <c r="J151" s="70"/>
      <c r="K151" s="34" t="s">
        <v>65</v>
      </c>
      <c r="L151" s="77">
        <v>151</v>
      </c>
      <c r="M151" s="77"/>
      <c r="N151" s="72"/>
      <c r="O151" s="79" t="s">
        <v>395</v>
      </c>
      <c r="P151" s="81">
        <v>43533.662986111114</v>
      </c>
      <c r="Q151" s="79" t="s">
        <v>433</v>
      </c>
      <c r="R151" s="79"/>
      <c r="S151" s="79"/>
      <c r="T151" s="79" t="s">
        <v>586</v>
      </c>
      <c r="U151" s="79"/>
      <c r="V151" s="82" t="s">
        <v>716</v>
      </c>
      <c r="W151" s="81">
        <v>43533.662986111114</v>
      </c>
      <c r="X151" s="82" t="s">
        <v>875</v>
      </c>
      <c r="Y151" s="79"/>
      <c r="Z151" s="79"/>
      <c r="AA151" s="85" t="s">
        <v>1173</v>
      </c>
      <c r="AB151" s="79"/>
      <c r="AC151" s="79" t="b">
        <v>0</v>
      </c>
      <c r="AD151" s="79">
        <v>0</v>
      </c>
      <c r="AE151" s="85" t="s">
        <v>1389</v>
      </c>
      <c r="AF151" s="79" t="b">
        <v>0</v>
      </c>
      <c r="AG151" s="79" t="s">
        <v>1401</v>
      </c>
      <c r="AH151" s="79"/>
      <c r="AI151" s="85" t="s">
        <v>1389</v>
      </c>
      <c r="AJ151" s="79" t="b">
        <v>0</v>
      </c>
      <c r="AK151" s="79">
        <v>2</v>
      </c>
      <c r="AL151" s="85" t="s">
        <v>1211</v>
      </c>
      <c r="AM151" s="79" t="s">
        <v>1413</v>
      </c>
      <c r="AN151" s="79" t="b">
        <v>0</v>
      </c>
      <c r="AO151" s="85" t="s">
        <v>1211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7</v>
      </c>
      <c r="BC151" s="78" t="str">
        <f>REPLACE(INDEX(GroupVertices[Group],MATCH(Edges[[#This Row],[Vertex 2]],GroupVertices[Vertex],0)),1,1,"")</f>
        <v>7</v>
      </c>
      <c r="BD151" s="48">
        <v>1</v>
      </c>
      <c r="BE151" s="49">
        <v>4.545454545454546</v>
      </c>
      <c r="BF151" s="48">
        <v>0</v>
      </c>
      <c r="BG151" s="49">
        <v>0</v>
      </c>
      <c r="BH151" s="48">
        <v>0</v>
      </c>
      <c r="BI151" s="49">
        <v>0</v>
      </c>
      <c r="BJ151" s="48">
        <v>21</v>
      </c>
      <c r="BK151" s="49">
        <v>95.45454545454545</v>
      </c>
      <c r="BL151" s="48">
        <v>22</v>
      </c>
    </row>
    <row r="152" spans="1:64" ht="15">
      <c r="A152" s="64" t="s">
        <v>291</v>
      </c>
      <c r="B152" s="64" t="s">
        <v>350</v>
      </c>
      <c r="C152" s="65" t="s">
        <v>3678</v>
      </c>
      <c r="D152" s="66">
        <v>3</v>
      </c>
      <c r="E152" s="67" t="s">
        <v>132</v>
      </c>
      <c r="F152" s="68">
        <v>32</v>
      </c>
      <c r="G152" s="65"/>
      <c r="H152" s="69"/>
      <c r="I152" s="70"/>
      <c r="J152" s="70"/>
      <c r="K152" s="34" t="s">
        <v>65</v>
      </c>
      <c r="L152" s="77">
        <v>152</v>
      </c>
      <c r="M152" s="77"/>
      <c r="N152" s="72"/>
      <c r="O152" s="79" t="s">
        <v>395</v>
      </c>
      <c r="P152" s="81">
        <v>43533.66303240741</v>
      </c>
      <c r="Q152" s="79" t="s">
        <v>423</v>
      </c>
      <c r="R152" s="79"/>
      <c r="S152" s="79"/>
      <c r="T152" s="79" t="s">
        <v>600</v>
      </c>
      <c r="U152" s="82" t="s">
        <v>627</v>
      </c>
      <c r="V152" s="82" t="s">
        <v>627</v>
      </c>
      <c r="W152" s="81">
        <v>43533.66303240741</v>
      </c>
      <c r="X152" s="82" t="s">
        <v>876</v>
      </c>
      <c r="Y152" s="79"/>
      <c r="Z152" s="79"/>
      <c r="AA152" s="85" t="s">
        <v>1174</v>
      </c>
      <c r="AB152" s="79"/>
      <c r="AC152" s="79" t="b">
        <v>0</v>
      </c>
      <c r="AD152" s="79">
        <v>0</v>
      </c>
      <c r="AE152" s="85" t="s">
        <v>1389</v>
      </c>
      <c r="AF152" s="79" t="b">
        <v>0</v>
      </c>
      <c r="AG152" s="79" t="s">
        <v>1401</v>
      </c>
      <c r="AH152" s="79"/>
      <c r="AI152" s="85" t="s">
        <v>1389</v>
      </c>
      <c r="AJ152" s="79" t="b">
        <v>0</v>
      </c>
      <c r="AK152" s="79">
        <v>15</v>
      </c>
      <c r="AL152" s="85" t="s">
        <v>1354</v>
      </c>
      <c r="AM152" s="79" t="s">
        <v>1411</v>
      </c>
      <c r="AN152" s="79" t="b">
        <v>0</v>
      </c>
      <c r="AO152" s="85" t="s">
        <v>1354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291</v>
      </c>
      <c r="B153" s="64" t="s">
        <v>306</v>
      </c>
      <c r="C153" s="65" t="s">
        <v>3678</v>
      </c>
      <c r="D153" s="66">
        <v>3</v>
      </c>
      <c r="E153" s="67" t="s">
        <v>132</v>
      </c>
      <c r="F153" s="68">
        <v>32</v>
      </c>
      <c r="G153" s="65"/>
      <c r="H153" s="69"/>
      <c r="I153" s="70"/>
      <c r="J153" s="70"/>
      <c r="K153" s="34" t="s">
        <v>65</v>
      </c>
      <c r="L153" s="77">
        <v>153</v>
      </c>
      <c r="M153" s="77"/>
      <c r="N153" s="72"/>
      <c r="O153" s="79" t="s">
        <v>395</v>
      </c>
      <c r="P153" s="81">
        <v>43533.66303240741</v>
      </c>
      <c r="Q153" s="79" t="s">
        <v>423</v>
      </c>
      <c r="R153" s="79"/>
      <c r="S153" s="79"/>
      <c r="T153" s="79" t="s">
        <v>600</v>
      </c>
      <c r="U153" s="82" t="s">
        <v>627</v>
      </c>
      <c r="V153" s="82" t="s">
        <v>627</v>
      </c>
      <c r="W153" s="81">
        <v>43533.66303240741</v>
      </c>
      <c r="X153" s="82" t="s">
        <v>876</v>
      </c>
      <c r="Y153" s="79"/>
      <c r="Z153" s="79"/>
      <c r="AA153" s="85" t="s">
        <v>1174</v>
      </c>
      <c r="AB153" s="79"/>
      <c r="AC153" s="79" t="b">
        <v>0</v>
      </c>
      <c r="AD153" s="79">
        <v>0</v>
      </c>
      <c r="AE153" s="85" t="s">
        <v>1389</v>
      </c>
      <c r="AF153" s="79" t="b">
        <v>0</v>
      </c>
      <c r="AG153" s="79" t="s">
        <v>1401</v>
      </c>
      <c r="AH153" s="79"/>
      <c r="AI153" s="85" t="s">
        <v>1389</v>
      </c>
      <c r="AJ153" s="79" t="b">
        <v>0</v>
      </c>
      <c r="AK153" s="79">
        <v>15</v>
      </c>
      <c r="AL153" s="85" t="s">
        <v>1354</v>
      </c>
      <c r="AM153" s="79" t="s">
        <v>1411</v>
      </c>
      <c r="AN153" s="79" t="b">
        <v>0</v>
      </c>
      <c r="AO153" s="85" t="s">
        <v>1354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1</v>
      </c>
      <c r="BD153" s="48">
        <v>1</v>
      </c>
      <c r="BE153" s="49">
        <v>6.25</v>
      </c>
      <c r="BF153" s="48">
        <v>0</v>
      </c>
      <c r="BG153" s="49">
        <v>0</v>
      </c>
      <c r="BH153" s="48">
        <v>0</v>
      </c>
      <c r="BI153" s="49">
        <v>0</v>
      </c>
      <c r="BJ153" s="48">
        <v>15</v>
      </c>
      <c r="BK153" s="49">
        <v>93.75</v>
      </c>
      <c r="BL153" s="48">
        <v>16</v>
      </c>
    </row>
    <row r="154" spans="1:64" ht="15">
      <c r="A154" s="64" t="s">
        <v>292</v>
      </c>
      <c r="B154" s="64" t="s">
        <v>292</v>
      </c>
      <c r="C154" s="65" t="s">
        <v>3680</v>
      </c>
      <c r="D154" s="66">
        <v>10</v>
      </c>
      <c r="E154" s="67" t="s">
        <v>136</v>
      </c>
      <c r="F154" s="68">
        <v>24.352941176470587</v>
      </c>
      <c r="G154" s="65"/>
      <c r="H154" s="69"/>
      <c r="I154" s="70"/>
      <c r="J154" s="70"/>
      <c r="K154" s="34" t="s">
        <v>65</v>
      </c>
      <c r="L154" s="77">
        <v>154</v>
      </c>
      <c r="M154" s="77"/>
      <c r="N154" s="72"/>
      <c r="O154" s="79" t="s">
        <v>176</v>
      </c>
      <c r="P154" s="81">
        <v>43533.6481712963</v>
      </c>
      <c r="Q154" s="79" t="s">
        <v>434</v>
      </c>
      <c r="R154" s="79"/>
      <c r="S154" s="79"/>
      <c r="T154" s="79" t="s">
        <v>586</v>
      </c>
      <c r="U154" s="79"/>
      <c r="V154" s="82" t="s">
        <v>717</v>
      </c>
      <c r="W154" s="81">
        <v>43533.6481712963</v>
      </c>
      <c r="X154" s="82" t="s">
        <v>877</v>
      </c>
      <c r="Y154" s="79"/>
      <c r="Z154" s="79"/>
      <c r="AA154" s="85" t="s">
        <v>1175</v>
      </c>
      <c r="AB154" s="79"/>
      <c r="AC154" s="79" t="b">
        <v>0</v>
      </c>
      <c r="AD154" s="79">
        <v>0</v>
      </c>
      <c r="AE154" s="85" t="s">
        <v>1389</v>
      </c>
      <c r="AF154" s="79" t="b">
        <v>0</v>
      </c>
      <c r="AG154" s="79" t="s">
        <v>1401</v>
      </c>
      <c r="AH154" s="79"/>
      <c r="AI154" s="85" t="s">
        <v>1389</v>
      </c>
      <c r="AJ154" s="79" t="b">
        <v>0</v>
      </c>
      <c r="AK154" s="79">
        <v>0</v>
      </c>
      <c r="AL154" s="85" t="s">
        <v>1389</v>
      </c>
      <c r="AM154" s="79" t="s">
        <v>1414</v>
      </c>
      <c r="AN154" s="79" t="b">
        <v>0</v>
      </c>
      <c r="AO154" s="85" t="s">
        <v>1175</v>
      </c>
      <c r="AP154" s="79" t="s">
        <v>176</v>
      </c>
      <c r="AQ154" s="79">
        <v>0</v>
      </c>
      <c r="AR154" s="79">
        <v>0</v>
      </c>
      <c r="AS154" s="79"/>
      <c r="AT154" s="79"/>
      <c r="AU154" s="79"/>
      <c r="AV154" s="79"/>
      <c r="AW154" s="79"/>
      <c r="AX154" s="79"/>
      <c r="AY154" s="79"/>
      <c r="AZ154" s="79"/>
      <c r="BA154">
        <v>6</v>
      </c>
      <c r="BB154" s="78" t="str">
        <f>REPLACE(INDEX(GroupVertices[Group],MATCH(Edges[[#This Row],[Vertex 1]],GroupVertices[Vertex],0)),1,1,"")</f>
        <v>9</v>
      </c>
      <c r="BC154" s="78" t="str">
        <f>REPLACE(INDEX(GroupVertices[Group],MATCH(Edges[[#This Row],[Vertex 2]],GroupVertices[Vertex],0)),1,1,"")</f>
        <v>9</v>
      </c>
      <c r="BD154" s="48">
        <v>2</v>
      </c>
      <c r="BE154" s="49">
        <v>10.526315789473685</v>
      </c>
      <c r="BF154" s="48">
        <v>0</v>
      </c>
      <c r="BG154" s="49">
        <v>0</v>
      </c>
      <c r="BH154" s="48">
        <v>0</v>
      </c>
      <c r="BI154" s="49">
        <v>0</v>
      </c>
      <c r="BJ154" s="48">
        <v>17</v>
      </c>
      <c r="BK154" s="49">
        <v>89.47368421052632</v>
      </c>
      <c r="BL154" s="48">
        <v>19</v>
      </c>
    </row>
    <row r="155" spans="1:64" ht="15">
      <c r="A155" s="64" t="s">
        <v>292</v>
      </c>
      <c r="B155" s="64" t="s">
        <v>292</v>
      </c>
      <c r="C155" s="65" t="s">
        <v>3680</v>
      </c>
      <c r="D155" s="66">
        <v>10</v>
      </c>
      <c r="E155" s="67" t="s">
        <v>136</v>
      </c>
      <c r="F155" s="68">
        <v>24.352941176470587</v>
      </c>
      <c r="G155" s="65"/>
      <c r="H155" s="69"/>
      <c r="I155" s="70"/>
      <c r="J155" s="70"/>
      <c r="K155" s="34" t="s">
        <v>65</v>
      </c>
      <c r="L155" s="77">
        <v>155</v>
      </c>
      <c r="M155" s="77"/>
      <c r="N155" s="72"/>
      <c r="O155" s="79" t="s">
        <v>176</v>
      </c>
      <c r="P155" s="81">
        <v>43533.64996527778</v>
      </c>
      <c r="Q155" s="79" t="s">
        <v>435</v>
      </c>
      <c r="R155" s="79"/>
      <c r="S155" s="79"/>
      <c r="T155" s="79" t="s">
        <v>586</v>
      </c>
      <c r="U155" s="79"/>
      <c r="V155" s="82" t="s">
        <v>717</v>
      </c>
      <c r="W155" s="81">
        <v>43533.64996527778</v>
      </c>
      <c r="X155" s="82" t="s">
        <v>878</v>
      </c>
      <c r="Y155" s="79"/>
      <c r="Z155" s="79"/>
      <c r="AA155" s="85" t="s">
        <v>1176</v>
      </c>
      <c r="AB155" s="79"/>
      <c r="AC155" s="79" t="b">
        <v>0</v>
      </c>
      <c r="AD155" s="79">
        <v>3</v>
      </c>
      <c r="AE155" s="85" t="s">
        <v>1389</v>
      </c>
      <c r="AF155" s="79" t="b">
        <v>0</v>
      </c>
      <c r="AG155" s="79" t="s">
        <v>1401</v>
      </c>
      <c r="AH155" s="79"/>
      <c r="AI155" s="85" t="s">
        <v>1389</v>
      </c>
      <c r="AJ155" s="79" t="b">
        <v>0</v>
      </c>
      <c r="AK155" s="79">
        <v>0</v>
      </c>
      <c r="AL155" s="85" t="s">
        <v>1389</v>
      </c>
      <c r="AM155" s="79" t="s">
        <v>1414</v>
      </c>
      <c r="AN155" s="79" t="b">
        <v>0</v>
      </c>
      <c r="AO155" s="85" t="s">
        <v>1176</v>
      </c>
      <c r="AP155" s="79" t="s">
        <v>176</v>
      </c>
      <c r="AQ155" s="79">
        <v>0</v>
      </c>
      <c r="AR155" s="79">
        <v>0</v>
      </c>
      <c r="AS155" s="79"/>
      <c r="AT155" s="79"/>
      <c r="AU155" s="79"/>
      <c r="AV155" s="79"/>
      <c r="AW155" s="79"/>
      <c r="AX155" s="79"/>
      <c r="AY155" s="79"/>
      <c r="AZ155" s="79"/>
      <c r="BA155">
        <v>6</v>
      </c>
      <c r="BB155" s="78" t="str">
        <f>REPLACE(INDEX(GroupVertices[Group],MATCH(Edges[[#This Row],[Vertex 1]],GroupVertices[Vertex],0)),1,1,"")</f>
        <v>9</v>
      </c>
      <c r="BC155" s="78" t="str">
        <f>REPLACE(INDEX(GroupVertices[Group],MATCH(Edges[[#This Row],[Vertex 2]],GroupVertices[Vertex],0)),1,1,"")</f>
        <v>9</v>
      </c>
      <c r="BD155" s="48">
        <v>0</v>
      </c>
      <c r="BE155" s="49">
        <v>0</v>
      </c>
      <c r="BF155" s="48">
        <v>0</v>
      </c>
      <c r="BG155" s="49">
        <v>0</v>
      </c>
      <c r="BH155" s="48">
        <v>0</v>
      </c>
      <c r="BI155" s="49">
        <v>0</v>
      </c>
      <c r="BJ155" s="48">
        <v>21</v>
      </c>
      <c r="BK155" s="49">
        <v>100</v>
      </c>
      <c r="BL155" s="48">
        <v>21</v>
      </c>
    </row>
    <row r="156" spans="1:64" ht="15">
      <c r="A156" s="64" t="s">
        <v>292</v>
      </c>
      <c r="B156" s="64" t="s">
        <v>292</v>
      </c>
      <c r="C156" s="65" t="s">
        <v>3680</v>
      </c>
      <c r="D156" s="66">
        <v>10</v>
      </c>
      <c r="E156" s="67" t="s">
        <v>136</v>
      </c>
      <c r="F156" s="68">
        <v>24.352941176470587</v>
      </c>
      <c r="G156" s="65"/>
      <c r="H156" s="69"/>
      <c r="I156" s="70"/>
      <c r="J156" s="70"/>
      <c r="K156" s="34" t="s">
        <v>65</v>
      </c>
      <c r="L156" s="77">
        <v>156</v>
      </c>
      <c r="M156" s="77"/>
      <c r="N156" s="72"/>
      <c r="O156" s="79" t="s">
        <v>176</v>
      </c>
      <c r="P156" s="81">
        <v>43533.6541087963</v>
      </c>
      <c r="Q156" s="79" t="s">
        <v>436</v>
      </c>
      <c r="R156" s="79"/>
      <c r="S156" s="79"/>
      <c r="T156" s="79" t="s">
        <v>586</v>
      </c>
      <c r="U156" s="79"/>
      <c r="V156" s="82" t="s">
        <v>717</v>
      </c>
      <c r="W156" s="81">
        <v>43533.6541087963</v>
      </c>
      <c r="X156" s="82" t="s">
        <v>879</v>
      </c>
      <c r="Y156" s="79"/>
      <c r="Z156" s="79"/>
      <c r="AA156" s="85" t="s">
        <v>1177</v>
      </c>
      <c r="AB156" s="79"/>
      <c r="AC156" s="79" t="b">
        <v>0</v>
      </c>
      <c r="AD156" s="79">
        <v>0</v>
      </c>
      <c r="AE156" s="85" t="s">
        <v>1389</v>
      </c>
      <c r="AF156" s="79" t="b">
        <v>0</v>
      </c>
      <c r="AG156" s="79" t="s">
        <v>1401</v>
      </c>
      <c r="AH156" s="79"/>
      <c r="AI156" s="85" t="s">
        <v>1389</v>
      </c>
      <c r="AJ156" s="79" t="b">
        <v>0</v>
      </c>
      <c r="AK156" s="79">
        <v>0</v>
      </c>
      <c r="AL156" s="85" t="s">
        <v>1389</v>
      </c>
      <c r="AM156" s="79" t="s">
        <v>1414</v>
      </c>
      <c r="AN156" s="79" t="b">
        <v>0</v>
      </c>
      <c r="AO156" s="85" t="s">
        <v>1177</v>
      </c>
      <c r="AP156" s="79" t="s">
        <v>176</v>
      </c>
      <c r="AQ156" s="79">
        <v>0</v>
      </c>
      <c r="AR156" s="79">
        <v>0</v>
      </c>
      <c r="AS156" s="79"/>
      <c r="AT156" s="79"/>
      <c r="AU156" s="79"/>
      <c r="AV156" s="79"/>
      <c r="AW156" s="79"/>
      <c r="AX156" s="79"/>
      <c r="AY156" s="79"/>
      <c r="AZ156" s="79"/>
      <c r="BA156">
        <v>6</v>
      </c>
      <c r="BB156" s="78" t="str">
        <f>REPLACE(INDEX(GroupVertices[Group],MATCH(Edges[[#This Row],[Vertex 1]],GroupVertices[Vertex],0)),1,1,"")</f>
        <v>9</v>
      </c>
      <c r="BC156" s="78" t="str">
        <f>REPLACE(INDEX(GroupVertices[Group],MATCH(Edges[[#This Row],[Vertex 2]],GroupVertices[Vertex],0)),1,1,"")</f>
        <v>9</v>
      </c>
      <c r="BD156" s="48">
        <v>1</v>
      </c>
      <c r="BE156" s="49">
        <v>3.7037037037037037</v>
      </c>
      <c r="BF156" s="48">
        <v>0</v>
      </c>
      <c r="BG156" s="49">
        <v>0</v>
      </c>
      <c r="BH156" s="48">
        <v>0</v>
      </c>
      <c r="BI156" s="49">
        <v>0</v>
      </c>
      <c r="BJ156" s="48">
        <v>26</v>
      </c>
      <c r="BK156" s="49">
        <v>96.29629629629629</v>
      </c>
      <c r="BL156" s="48">
        <v>27</v>
      </c>
    </row>
    <row r="157" spans="1:64" ht="15">
      <c r="A157" s="64" t="s">
        <v>292</v>
      </c>
      <c r="B157" s="64" t="s">
        <v>292</v>
      </c>
      <c r="C157" s="65" t="s">
        <v>3680</v>
      </c>
      <c r="D157" s="66">
        <v>10</v>
      </c>
      <c r="E157" s="67" t="s">
        <v>136</v>
      </c>
      <c r="F157" s="68">
        <v>24.352941176470587</v>
      </c>
      <c r="G157" s="65"/>
      <c r="H157" s="69"/>
      <c r="I157" s="70"/>
      <c r="J157" s="70"/>
      <c r="K157" s="34" t="s">
        <v>65</v>
      </c>
      <c r="L157" s="77">
        <v>157</v>
      </c>
      <c r="M157" s="77"/>
      <c r="N157" s="72"/>
      <c r="O157" s="79" t="s">
        <v>176</v>
      </c>
      <c r="P157" s="81">
        <v>43533.657476851855</v>
      </c>
      <c r="Q157" s="79" t="s">
        <v>437</v>
      </c>
      <c r="R157" s="79"/>
      <c r="S157" s="79"/>
      <c r="T157" s="79" t="s">
        <v>586</v>
      </c>
      <c r="U157" s="79"/>
      <c r="V157" s="82" t="s">
        <v>717</v>
      </c>
      <c r="W157" s="81">
        <v>43533.657476851855</v>
      </c>
      <c r="X157" s="82" t="s">
        <v>880</v>
      </c>
      <c r="Y157" s="79"/>
      <c r="Z157" s="79"/>
      <c r="AA157" s="85" t="s">
        <v>1178</v>
      </c>
      <c r="AB157" s="79"/>
      <c r="AC157" s="79" t="b">
        <v>0</v>
      </c>
      <c r="AD157" s="79">
        <v>3</v>
      </c>
      <c r="AE157" s="85" t="s">
        <v>1389</v>
      </c>
      <c r="AF157" s="79" t="b">
        <v>0</v>
      </c>
      <c r="AG157" s="79" t="s">
        <v>1401</v>
      </c>
      <c r="AH157" s="79"/>
      <c r="AI157" s="85" t="s">
        <v>1389</v>
      </c>
      <c r="AJ157" s="79" t="b">
        <v>0</v>
      </c>
      <c r="AK157" s="79">
        <v>0</v>
      </c>
      <c r="AL157" s="85" t="s">
        <v>1389</v>
      </c>
      <c r="AM157" s="79" t="s">
        <v>1414</v>
      </c>
      <c r="AN157" s="79" t="b">
        <v>0</v>
      </c>
      <c r="AO157" s="85" t="s">
        <v>1178</v>
      </c>
      <c r="AP157" s="79" t="s">
        <v>176</v>
      </c>
      <c r="AQ157" s="79">
        <v>0</v>
      </c>
      <c r="AR157" s="79">
        <v>0</v>
      </c>
      <c r="AS157" s="79"/>
      <c r="AT157" s="79"/>
      <c r="AU157" s="79"/>
      <c r="AV157" s="79"/>
      <c r="AW157" s="79"/>
      <c r="AX157" s="79"/>
      <c r="AY157" s="79"/>
      <c r="AZ157" s="79"/>
      <c r="BA157">
        <v>6</v>
      </c>
      <c r="BB157" s="78" t="str">
        <f>REPLACE(INDEX(GroupVertices[Group],MATCH(Edges[[#This Row],[Vertex 1]],GroupVertices[Vertex],0)),1,1,"")</f>
        <v>9</v>
      </c>
      <c r="BC157" s="78" t="str">
        <f>REPLACE(INDEX(GroupVertices[Group],MATCH(Edges[[#This Row],[Vertex 2]],GroupVertices[Vertex],0)),1,1,"")</f>
        <v>9</v>
      </c>
      <c r="BD157" s="48">
        <v>0</v>
      </c>
      <c r="BE157" s="49">
        <v>0</v>
      </c>
      <c r="BF157" s="48">
        <v>0</v>
      </c>
      <c r="BG157" s="49">
        <v>0</v>
      </c>
      <c r="BH157" s="48">
        <v>0</v>
      </c>
      <c r="BI157" s="49">
        <v>0</v>
      </c>
      <c r="BJ157" s="48">
        <v>13</v>
      </c>
      <c r="BK157" s="49">
        <v>100</v>
      </c>
      <c r="BL157" s="48">
        <v>13</v>
      </c>
    </row>
    <row r="158" spans="1:64" ht="15">
      <c r="A158" s="64" t="s">
        <v>292</v>
      </c>
      <c r="B158" s="64" t="s">
        <v>292</v>
      </c>
      <c r="C158" s="65" t="s">
        <v>3680</v>
      </c>
      <c r="D158" s="66">
        <v>10</v>
      </c>
      <c r="E158" s="67" t="s">
        <v>136</v>
      </c>
      <c r="F158" s="68">
        <v>24.352941176470587</v>
      </c>
      <c r="G158" s="65"/>
      <c r="H158" s="69"/>
      <c r="I158" s="70"/>
      <c r="J158" s="70"/>
      <c r="K158" s="34" t="s">
        <v>65</v>
      </c>
      <c r="L158" s="77">
        <v>158</v>
      </c>
      <c r="M158" s="77"/>
      <c r="N158" s="72"/>
      <c r="O158" s="79" t="s">
        <v>176</v>
      </c>
      <c r="P158" s="81">
        <v>43533.66024305556</v>
      </c>
      <c r="Q158" s="79" t="s">
        <v>438</v>
      </c>
      <c r="R158" s="79"/>
      <c r="S158" s="79"/>
      <c r="T158" s="79" t="s">
        <v>586</v>
      </c>
      <c r="U158" s="79"/>
      <c r="V158" s="82" t="s">
        <v>717</v>
      </c>
      <c r="W158" s="81">
        <v>43533.66024305556</v>
      </c>
      <c r="X158" s="82" t="s">
        <v>881</v>
      </c>
      <c r="Y158" s="79"/>
      <c r="Z158" s="79"/>
      <c r="AA158" s="85" t="s">
        <v>1179</v>
      </c>
      <c r="AB158" s="79"/>
      <c r="AC158" s="79" t="b">
        <v>0</v>
      </c>
      <c r="AD158" s="79">
        <v>3</v>
      </c>
      <c r="AE158" s="85" t="s">
        <v>1389</v>
      </c>
      <c r="AF158" s="79" t="b">
        <v>0</v>
      </c>
      <c r="AG158" s="79" t="s">
        <v>1401</v>
      </c>
      <c r="AH158" s="79"/>
      <c r="AI158" s="85" t="s">
        <v>1389</v>
      </c>
      <c r="AJ158" s="79" t="b">
        <v>0</v>
      </c>
      <c r="AK158" s="79">
        <v>0</v>
      </c>
      <c r="AL158" s="85" t="s">
        <v>1389</v>
      </c>
      <c r="AM158" s="79" t="s">
        <v>1414</v>
      </c>
      <c r="AN158" s="79" t="b">
        <v>0</v>
      </c>
      <c r="AO158" s="85" t="s">
        <v>1179</v>
      </c>
      <c r="AP158" s="79" t="s">
        <v>176</v>
      </c>
      <c r="AQ158" s="79">
        <v>0</v>
      </c>
      <c r="AR158" s="79">
        <v>0</v>
      </c>
      <c r="AS158" s="79"/>
      <c r="AT158" s="79"/>
      <c r="AU158" s="79"/>
      <c r="AV158" s="79"/>
      <c r="AW158" s="79"/>
      <c r="AX158" s="79"/>
      <c r="AY158" s="79"/>
      <c r="AZ158" s="79"/>
      <c r="BA158">
        <v>6</v>
      </c>
      <c r="BB158" s="78" t="str">
        <f>REPLACE(INDEX(GroupVertices[Group],MATCH(Edges[[#This Row],[Vertex 1]],GroupVertices[Vertex],0)),1,1,"")</f>
        <v>9</v>
      </c>
      <c r="BC158" s="78" t="str">
        <f>REPLACE(INDEX(GroupVertices[Group],MATCH(Edges[[#This Row],[Vertex 2]],GroupVertices[Vertex],0)),1,1,"")</f>
        <v>9</v>
      </c>
      <c r="BD158" s="48">
        <v>0</v>
      </c>
      <c r="BE158" s="49">
        <v>0</v>
      </c>
      <c r="BF158" s="48">
        <v>0</v>
      </c>
      <c r="BG158" s="49">
        <v>0</v>
      </c>
      <c r="BH158" s="48">
        <v>0</v>
      </c>
      <c r="BI158" s="49">
        <v>0</v>
      </c>
      <c r="BJ158" s="48">
        <v>19</v>
      </c>
      <c r="BK158" s="49">
        <v>100</v>
      </c>
      <c r="BL158" s="48">
        <v>19</v>
      </c>
    </row>
    <row r="159" spans="1:64" ht="15">
      <c r="A159" s="64" t="s">
        <v>292</v>
      </c>
      <c r="B159" s="64" t="s">
        <v>292</v>
      </c>
      <c r="C159" s="65" t="s">
        <v>3680</v>
      </c>
      <c r="D159" s="66">
        <v>10</v>
      </c>
      <c r="E159" s="67" t="s">
        <v>136</v>
      </c>
      <c r="F159" s="68">
        <v>24.352941176470587</v>
      </c>
      <c r="G159" s="65"/>
      <c r="H159" s="69"/>
      <c r="I159" s="70"/>
      <c r="J159" s="70"/>
      <c r="K159" s="34" t="s">
        <v>65</v>
      </c>
      <c r="L159" s="77">
        <v>159</v>
      </c>
      <c r="M159" s="77"/>
      <c r="N159" s="72"/>
      <c r="O159" s="79" t="s">
        <v>176</v>
      </c>
      <c r="P159" s="81">
        <v>43533.66318287037</v>
      </c>
      <c r="Q159" s="79" t="s">
        <v>439</v>
      </c>
      <c r="R159" s="79"/>
      <c r="S159" s="79"/>
      <c r="T159" s="79" t="s">
        <v>586</v>
      </c>
      <c r="U159" s="79"/>
      <c r="V159" s="82" t="s">
        <v>717</v>
      </c>
      <c r="W159" s="81">
        <v>43533.66318287037</v>
      </c>
      <c r="X159" s="82" t="s">
        <v>882</v>
      </c>
      <c r="Y159" s="79"/>
      <c r="Z159" s="79"/>
      <c r="AA159" s="85" t="s">
        <v>1180</v>
      </c>
      <c r="AB159" s="79"/>
      <c r="AC159" s="79" t="b">
        <v>0</v>
      </c>
      <c r="AD159" s="79">
        <v>1</v>
      </c>
      <c r="AE159" s="85" t="s">
        <v>1389</v>
      </c>
      <c r="AF159" s="79" t="b">
        <v>0</v>
      </c>
      <c r="AG159" s="79" t="s">
        <v>1401</v>
      </c>
      <c r="AH159" s="79"/>
      <c r="AI159" s="85" t="s">
        <v>1389</v>
      </c>
      <c r="AJ159" s="79" t="b">
        <v>0</v>
      </c>
      <c r="AK159" s="79">
        <v>0</v>
      </c>
      <c r="AL159" s="85" t="s">
        <v>1389</v>
      </c>
      <c r="AM159" s="79" t="s">
        <v>1414</v>
      </c>
      <c r="AN159" s="79" t="b">
        <v>0</v>
      </c>
      <c r="AO159" s="85" t="s">
        <v>1180</v>
      </c>
      <c r="AP159" s="79" t="s">
        <v>176</v>
      </c>
      <c r="AQ159" s="79">
        <v>0</v>
      </c>
      <c r="AR159" s="79">
        <v>0</v>
      </c>
      <c r="AS159" s="79"/>
      <c r="AT159" s="79"/>
      <c r="AU159" s="79"/>
      <c r="AV159" s="79"/>
      <c r="AW159" s="79"/>
      <c r="AX159" s="79"/>
      <c r="AY159" s="79"/>
      <c r="AZ159" s="79"/>
      <c r="BA159">
        <v>6</v>
      </c>
      <c r="BB159" s="78" t="str">
        <f>REPLACE(INDEX(GroupVertices[Group],MATCH(Edges[[#This Row],[Vertex 1]],GroupVertices[Vertex],0)),1,1,"")</f>
        <v>9</v>
      </c>
      <c r="BC159" s="78" t="str">
        <f>REPLACE(INDEX(GroupVertices[Group],MATCH(Edges[[#This Row],[Vertex 2]],GroupVertices[Vertex],0)),1,1,"")</f>
        <v>9</v>
      </c>
      <c r="BD159" s="48">
        <v>0</v>
      </c>
      <c r="BE159" s="49">
        <v>0</v>
      </c>
      <c r="BF159" s="48">
        <v>0</v>
      </c>
      <c r="BG159" s="49">
        <v>0</v>
      </c>
      <c r="BH159" s="48">
        <v>0</v>
      </c>
      <c r="BI159" s="49">
        <v>0</v>
      </c>
      <c r="BJ159" s="48">
        <v>19</v>
      </c>
      <c r="BK159" s="49">
        <v>100</v>
      </c>
      <c r="BL159" s="48">
        <v>19</v>
      </c>
    </row>
    <row r="160" spans="1:64" ht="15">
      <c r="A160" s="64" t="s">
        <v>212</v>
      </c>
      <c r="B160" s="64" t="s">
        <v>356</v>
      </c>
      <c r="C160" s="65" t="s">
        <v>3678</v>
      </c>
      <c r="D160" s="66">
        <v>3</v>
      </c>
      <c r="E160" s="67" t="s">
        <v>132</v>
      </c>
      <c r="F160" s="68">
        <v>32</v>
      </c>
      <c r="G160" s="65"/>
      <c r="H160" s="69"/>
      <c r="I160" s="70"/>
      <c r="J160" s="70"/>
      <c r="K160" s="34" t="s">
        <v>65</v>
      </c>
      <c r="L160" s="77">
        <v>160</v>
      </c>
      <c r="M160" s="77"/>
      <c r="N160" s="72"/>
      <c r="O160" s="79" t="s">
        <v>395</v>
      </c>
      <c r="P160" s="81">
        <v>43525.51777777778</v>
      </c>
      <c r="Q160" s="79" t="s">
        <v>397</v>
      </c>
      <c r="R160" s="79"/>
      <c r="S160" s="79"/>
      <c r="T160" s="79" t="s">
        <v>583</v>
      </c>
      <c r="U160" s="82" t="s">
        <v>622</v>
      </c>
      <c r="V160" s="82" t="s">
        <v>622</v>
      </c>
      <c r="W160" s="81">
        <v>43525.51777777778</v>
      </c>
      <c r="X160" s="82" t="s">
        <v>786</v>
      </c>
      <c r="Y160" s="79"/>
      <c r="Z160" s="79"/>
      <c r="AA160" s="85" t="s">
        <v>1084</v>
      </c>
      <c r="AB160" s="79"/>
      <c r="AC160" s="79" t="b">
        <v>0</v>
      </c>
      <c r="AD160" s="79">
        <v>15</v>
      </c>
      <c r="AE160" s="85" t="s">
        <v>1389</v>
      </c>
      <c r="AF160" s="79" t="b">
        <v>0</v>
      </c>
      <c r="AG160" s="79" t="s">
        <v>1401</v>
      </c>
      <c r="AH160" s="79"/>
      <c r="AI160" s="85" t="s">
        <v>1389</v>
      </c>
      <c r="AJ160" s="79" t="b">
        <v>0</v>
      </c>
      <c r="AK160" s="79">
        <v>5</v>
      </c>
      <c r="AL160" s="85" t="s">
        <v>1389</v>
      </c>
      <c r="AM160" s="79" t="s">
        <v>1410</v>
      </c>
      <c r="AN160" s="79" t="b">
        <v>0</v>
      </c>
      <c r="AO160" s="85" t="s">
        <v>1084</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3</v>
      </c>
      <c r="BD160" s="48">
        <v>4</v>
      </c>
      <c r="BE160" s="49">
        <v>12.5</v>
      </c>
      <c r="BF160" s="48">
        <v>0</v>
      </c>
      <c r="BG160" s="49">
        <v>0</v>
      </c>
      <c r="BH160" s="48">
        <v>0</v>
      </c>
      <c r="BI160" s="49">
        <v>0</v>
      </c>
      <c r="BJ160" s="48">
        <v>28</v>
      </c>
      <c r="BK160" s="49">
        <v>87.5</v>
      </c>
      <c r="BL160" s="48">
        <v>32</v>
      </c>
    </row>
    <row r="161" spans="1:64" ht="15">
      <c r="A161" s="64" t="s">
        <v>212</v>
      </c>
      <c r="B161" s="64" t="s">
        <v>350</v>
      </c>
      <c r="C161" s="65" t="s">
        <v>3678</v>
      </c>
      <c r="D161" s="66">
        <v>3</v>
      </c>
      <c r="E161" s="67" t="s">
        <v>132</v>
      </c>
      <c r="F161" s="68">
        <v>32</v>
      </c>
      <c r="G161" s="65"/>
      <c r="H161" s="69"/>
      <c r="I161" s="70"/>
      <c r="J161" s="70"/>
      <c r="K161" s="34" t="s">
        <v>65</v>
      </c>
      <c r="L161" s="77">
        <v>161</v>
      </c>
      <c r="M161" s="77"/>
      <c r="N161" s="72"/>
      <c r="O161" s="79" t="s">
        <v>395</v>
      </c>
      <c r="P161" s="81">
        <v>43525.51777777778</v>
      </c>
      <c r="Q161" s="79" t="s">
        <v>397</v>
      </c>
      <c r="R161" s="79"/>
      <c r="S161" s="79"/>
      <c r="T161" s="79" t="s">
        <v>583</v>
      </c>
      <c r="U161" s="82" t="s">
        <v>622</v>
      </c>
      <c r="V161" s="82" t="s">
        <v>622</v>
      </c>
      <c r="W161" s="81">
        <v>43525.51777777778</v>
      </c>
      <c r="X161" s="82" t="s">
        <v>786</v>
      </c>
      <c r="Y161" s="79"/>
      <c r="Z161" s="79"/>
      <c r="AA161" s="85" t="s">
        <v>1084</v>
      </c>
      <c r="AB161" s="79"/>
      <c r="AC161" s="79" t="b">
        <v>0</v>
      </c>
      <c r="AD161" s="79">
        <v>15</v>
      </c>
      <c r="AE161" s="85" t="s">
        <v>1389</v>
      </c>
      <c r="AF161" s="79" t="b">
        <v>0</v>
      </c>
      <c r="AG161" s="79" t="s">
        <v>1401</v>
      </c>
      <c r="AH161" s="79"/>
      <c r="AI161" s="85" t="s">
        <v>1389</v>
      </c>
      <c r="AJ161" s="79" t="b">
        <v>0</v>
      </c>
      <c r="AK161" s="79">
        <v>5</v>
      </c>
      <c r="AL161" s="85" t="s">
        <v>1389</v>
      </c>
      <c r="AM161" s="79" t="s">
        <v>1410</v>
      </c>
      <c r="AN161" s="79" t="b">
        <v>0</v>
      </c>
      <c r="AO161" s="85" t="s">
        <v>1084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293</v>
      </c>
      <c r="B162" s="64" t="s">
        <v>212</v>
      </c>
      <c r="C162" s="65" t="s">
        <v>3678</v>
      </c>
      <c r="D162" s="66">
        <v>3</v>
      </c>
      <c r="E162" s="67" t="s">
        <v>132</v>
      </c>
      <c r="F162" s="68">
        <v>32</v>
      </c>
      <c r="G162" s="65"/>
      <c r="H162" s="69"/>
      <c r="I162" s="70"/>
      <c r="J162" s="70"/>
      <c r="K162" s="34" t="s">
        <v>65</v>
      </c>
      <c r="L162" s="77">
        <v>162</v>
      </c>
      <c r="M162" s="77"/>
      <c r="N162" s="72"/>
      <c r="O162" s="79" t="s">
        <v>395</v>
      </c>
      <c r="P162" s="81">
        <v>43525.917291666665</v>
      </c>
      <c r="Q162" s="79" t="s">
        <v>398</v>
      </c>
      <c r="R162" s="79"/>
      <c r="S162" s="79"/>
      <c r="T162" s="79"/>
      <c r="U162" s="79"/>
      <c r="V162" s="82" t="s">
        <v>718</v>
      </c>
      <c r="W162" s="81">
        <v>43525.917291666665</v>
      </c>
      <c r="X162" s="82" t="s">
        <v>883</v>
      </c>
      <c r="Y162" s="79"/>
      <c r="Z162" s="79"/>
      <c r="AA162" s="85" t="s">
        <v>1181</v>
      </c>
      <c r="AB162" s="79"/>
      <c r="AC162" s="79" t="b">
        <v>0</v>
      </c>
      <c r="AD162" s="79">
        <v>0</v>
      </c>
      <c r="AE162" s="85" t="s">
        <v>1389</v>
      </c>
      <c r="AF162" s="79" t="b">
        <v>0</v>
      </c>
      <c r="AG162" s="79" t="s">
        <v>1401</v>
      </c>
      <c r="AH162" s="79"/>
      <c r="AI162" s="85" t="s">
        <v>1389</v>
      </c>
      <c r="AJ162" s="79" t="b">
        <v>0</v>
      </c>
      <c r="AK162" s="79">
        <v>5</v>
      </c>
      <c r="AL162" s="85" t="s">
        <v>1084</v>
      </c>
      <c r="AM162" s="79" t="s">
        <v>1411</v>
      </c>
      <c r="AN162" s="79" t="b">
        <v>0</v>
      </c>
      <c r="AO162" s="85" t="s">
        <v>1084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2</v>
      </c>
      <c r="BD162" s="48"/>
      <c r="BE162" s="49"/>
      <c r="BF162" s="48"/>
      <c r="BG162" s="49"/>
      <c r="BH162" s="48"/>
      <c r="BI162" s="49"/>
      <c r="BJ162" s="48"/>
      <c r="BK162" s="49"/>
      <c r="BL162" s="48"/>
    </row>
    <row r="163" spans="1:64" ht="15">
      <c r="A163" s="64" t="s">
        <v>293</v>
      </c>
      <c r="B163" s="64" t="s">
        <v>350</v>
      </c>
      <c r="C163" s="65" t="s">
        <v>3680</v>
      </c>
      <c r="D163" s="66">
        <v>10</v>
      </c>
      <c r="E163" s="67" t="s">
        <v>136</v>
      </c>
      <c r="F163" s="68">
        <v>24.352941176470587</v>
      </c>
      <c r="G163" s="65"/>
      <c r="H163" s="69"/>
      <c r="I163" s="70"/>
      <c r="J163" s="70"/>
      <c r="K163" s="34" t="s">
        <v>65</v>
      </c>
      <c r="L163" s="77">
        <v>163</v>
      </c>
      <c r="M163" s="77"/>
      <c r="N163" s="72"/>
      <c r="O163" s="79" t="s">
        <v>395</v>
      </c>
      <c r="P163" s="81">
        <v>43525.917291666665</v>
      </c>
      <c r="Q163" s="79" t="s">
        <v>398</v>
      </c>
      <c r="R163" s="79"/>
      <c r="S163" s="79"/>
      <c r="T163" s="79"/>
      <c r="U163" s="79"/>
      <c r="V163" s="82" t="s">
        <v>718</v>
      </c>
      <c r="W163" s="81">
        <v>43525.917291666665</v>
      </c>
      <c r="X163" s="82" t="s">
        <v>883</v>
      </c>
      <c r="Y163" s="79"/>
      <c r="Z163" s="79"/>
      <c r="AA163" s="85" t="s">
        <v>1181</v>
      </c>
      <c r="AB163" s="79"/>
      <c r="AC163" s="79" t="b">
        <v>0</v>
      </c>
      <c r="AD163" s="79">
        <v>0</v>
      </c>
      <c r="AE163" s="85" t="s">
        <v>1389</v>
      </c>
      <c r="AF163" s="79" t="b">
        <v>0</v>
      </c>
      <c r="AG163" s="79" t="s">
        <v>1401</v>
      </c>
      <c r="AH163" s="79"/>
      <c r="AI163" s="85" t="s">
        <v>1389</v>
      </c>
      <c r="AJ163" s="79" t="b">
        <v>0</v>
      </c>
      <c r="AK163" s="79">
        <v>5</v>
      </c>
      <c r="AL163" s="85" t="s">
        <v>1084</v>
      </c>
      <c r="AM163" s="79" t="s">
        <v>1411</v>
      </c>
      <c r="AN163" s="79" t="b">
        <v>0</v>
      </c>
      <c r="AO163" s="85" t="s">
        <v>1084</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6</v>
      </c>
      <c r="BC163" s="78" t="str">
        <f>REPLACE(INDEX(GroupVertices[Group],MATCH(Edges[[#This Row],[Vertex 2]],GroupVertices[Vertex],0)),1,1,"")</f>
        <v>2</v>
      </c>
      <c r="BD163" s="48">
        <v>3</v>
      </c>
      <c r="BE163" s="49">
        <v>13.636363636363637</v>
      </c>
      <c r="BF163" s="48">
        <v>0</v>
      </c>
      <c r="BG163" s="49">
        <v>0</v>
      </c>
      <c r="BH163" s="48">
        <v>0</v>
      </c>
      <c r="BI163" s="49">
        <v>0</v>
      </c>
      <c r="BJ163" s="48">
        <v>19</v>
      </c>
      <c r="BK163" s="49">
        <v>86.36363636363636</v>
      </c>
      <c r="BL163" s="48">
        <v>22</v>
      </c>
    </row>
    <row r="164" spans="1:64" ht="15">
      <c r="A164" s="64" t="s">
        <v>293</v>
      </c>
      <c r="B164" s="64" t="s">
        <v>350</v>
      </c>
      <c r="C164" s="65" t="s">
        <v>3680</v>
      </c>
      <c r="D164" s="66">
        <v>10</v>
      </c>
      <c r="E164" s="67" t="s">
        <v>136</v>
      </c>
      <c r="F164" s="68">
        <v>24.352941176470587</v>
      </c>
      <c r="G164" s="65"/>
      <c r="H164" s="69"/>
      <c r="I164" s="70"/>
      <c r="J164" s="70"/>
      <c r="K164" s="34" t="s">
        <v>65</v>
      </c>
      <c r="L164" s="77">
        <v>164</v>
      </c>
      <c r="M164" s="77"/>
      <c r="N164" s="72"/>
      <c r="O164" s="79" t="s">
        <v>395</v>
      </c>
      <c r="P164" s="81">
        <v>43526.658171296294</v>
      </c>
      <c r="Q164" s="79" t="s">
        <v>440</v>
      </c>
      <c r="R164" s="79"/>
      <c r="S164" s="79"/>
      <c r="T164" s="79"/>
      <c r="U164" s="79"/>
      <c r="V164" s="82" t="s">
        <v>718</v>
      </c>
      <c r="W164" s="81">
        <v>43526.658171296294</v>
      </c>
      <c r="X164" s="82" t="s">
        <v>884</v>
      </c>
      <c r="Y164" s="79"/>
      <c r="Z164" s="79"/>
      <c r="AA164" s="85" t="s">
        <v>1182</v>
      </c>
      <c r="AB164" s="79"/>
      <c r="AC164" s="79" t="b">
        <v>0</v>
      </c>
      <c r="AD164" s="79">
        <v>0</v>
      </c>
      <c r="AE164" s="85" t="s">
        <v>1389</v>
      </c>
      <c r="AF164" s="79" t="b">
        <v>1</v>
      </c>
      <c r="AG164" s="79" t="s">
        <v>1401</v>
      </c>
      <c r="AH164" s="79"/>
      <c r="AI164" s="85" t="s">
        <v>1404</v>
      </c>
      <c r="AJ164" s="79" t="b">
        <v>0</v>
      </c>
      <c r="AK164" s="79">
        <v>1</v>
      </c>
      <c r="AL164" s="85" t="s">
        <v>1366</v>
      </c>
      <c r="AM164" s="79" t="s">
        <v>1411</v>
      </c>
      <c r="AN164" s="79" t="b">
        <v>0</v>
      </c>
      <c r="AO164" s="85" t="s">
        <v>1366</v>
      </c>
      <c r="AP164" s="79" t="s">
        <v>176</v>
      </c>
      <c r="AQ164" s="79">
        <v>0</v>
      </c>
      <c r="AR164" s="79">
        <v>0</v>
      </c>
      <c r="AS164" s="79"/>
      <c r="AT164" s="79"/>
      <c r="AU164" s="79"/>
      <c r="AV164" s="79"/>
      <c r="AW164" s="79"/>
      <c r="AX164" s="79"/>
      <c r="AY164" s="79"/>
      <c r="AZ164" s="79"/>
      <c r="BA164">
        <v>6</v>
      </c>
      <c r="BB164" s="78" t="str">
        <f>REPLACE(INDEX(GroupVertices[Group],MATCH(Edges[[#This Row],[Vertex 1]],GroupVertices[Vertex],0)),1,1,"")</f>
        <v>6</v>
      </c>
      <c r="BC164" s="78" t="str">
        <f>REPLACE(INDEX(GroupVertices[Group],MATCH(Edges[[#This Row],[Vertex 2]],GroupVertices[Vertex],0)),1,1,"")</f>
        <v>2</v>
      </c>
      <c r="BD164" s="48">
        <v>1</v>
      </c>
      <c r="BE164" s="49">
        <v>4</v>
      </c>
      <c r="BF164" s="48">
        <v>0</v>
      </c>
      <c r="BG164" s="49">
        <v>0</v>
      </c>
      <c r="BH164" s="48">
        <v>0</v>
      </c>
      <c r="BI164" s="49">
        <v>0</v>
      </c>
      <c r="BJ164" s="48">
        <v>24</v>
      </c>
      <c r="BK164" s="49">
        <v>96</v>
      </c>
      <c r="BL164" s="48">
        <v>25</v>
      </c>
    </row>
    <row r="165" spans="1:64" ht="15">
      <c r="A165" s="64" t="s">
        <v>293</v>
      </c>
      <c r="B165" s="64" t="s">
        <v>368</v>
      </c>
      <c r="C165" s="65" t="s">
        <v>3678</v>
      </c>
      <c r="D165" s="66">
        <v>3</v>
      </c>
      <c r="E165" s="67" t="s">
        <v>132</v>
      </c>
      <c r="F165" s="68">
        <v>32</v>
      </c>
      <c r="G165" s="65"/>
      <c r="H165" s="69"/>
      <c r="I165" s="70"/>
      <c r="J165" s="70"/>
      <c r="K165" s="34" t="s">
        <v>65</v>
      </c>
      <c r="L165" s="77">
        <v>165</v>
      </c>
      <c r="M165" s="77"/>
      <c r="N165" s="72"/>
      <c r="O165" s="79" t="s">
        <v>395</v>
      </c>
      <c r="P165" s="81">
        <v>43527.58059027778</v>
      </c>
      <c r="Q165" s="79" t="s">
        <v>402</v>
      </c>
      <c r="R165" s="79"/>
      <c r="S165" s="79"/>
      <c r="T165" s="79" t="s">
        <v>587</v>
      </c>
      <c r="U165" s="79"/>
      <c r="V165" s="82" t="s">
        <v>718</v>
      </c>
      <c r="W165" s="81">
        <v>43527.58059027778</v>
      </c>
      <c r="X165" s="82" t="s">
        <v>885</v>
      </c>
      <c r="Y165" s="79"/>
      <c r="Z165" s="79"/>
      <c r="AA165" s="85" t="s">
        <v>1183</v>
      </c>
      <c r="AB165" s="79"/>
      <c r="AC165" s="79" t="b">
        <v>0</v>
      </c>
      <c r="AD165" s="79">
        <v>0</v>
      </c>
      <c r="AE165" s="85" t="s">
        <v>1389</v>
      </c>
      <c r="AF165" s="79" t="b">
        <v>1</v>
      </c>
      <c r="AG165" s="79" t="s">
        <v>1401</v>
      </c>
      <c r="AH165" s="79"/>
      <c r="AI165" s="85" t="s">
        <v>1402</v>
      </c>
      <c r="AJ165" s="79" t="b">
        <v>0</v>
      </c>
      <c r="AK165" s="79">
        <v>9</v>
      </c>
      <c r="AL165" s="85" t="s">
        <v>1286</v>
      </c>
      <c r="AM165" s="79" t="s">
        <v>1411</v>
      </c>
      <c r="AN165" s="79" t="b">
        <v>0</v>
      </c>
      <c r="AO165" s="85" t="s">
        <v>1286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c r="BE165" s="49"/>
      <c r="BF165" s="48"/>
      <c r="BG165" s="49"/>
      <c r="BH165" s="48"/>
      <c r="BI165" s="49"/>
      <c r="BJ165" s="48"/>
      <c r="BK165" s="49"/>
      <c r="BL165" s="48"/>
    </row>
    <row r="166" spans="1:64" ht="15">
      <c r="A166" s="64" t="s">
        <v>293</v>
      </c>
      <c r="B166" s="64" t="s">
        <v>352</v>
      </c>
      <c r="C166" s="65" t="s">
        <v>3678</v>
      </c>
      <c r="D166" s="66">
        <v>3</v>
      </c>
      <c r="E166" s="67" t="s">
        <v>132</v>
      </c>
      <c r="F166" s="68">
        <v>32</v>
      </c>
      <c r="G166" s="65"/>
      <c r="H166" s="69"/>
      <c r="I166" s="70"/>
      <c r="J166" s="70"/>
      <c r="K166" s="34" t="s">
        <v>65</v>
      </c>
      <c r="L166" s="77">
        <v>166</v>
      </c>
      <c r="M166" s="77"/>
      <c r="N166" s="72"/>
      <c r="O166" s="79" t="s">
        <v>395</v>
      </c>
      <c r="P166" s="81">
        <v>43527.58059027778</v>
      </c>
      <c r="Q166" s="79" t="s">
        <v>402</v>
      </c>
      <c r="R166" s="79"/>
      <c r="S166" s="79"/>
      <c r="T166" s="79" t="s">
        <v>587</v>
      </c>
      <c r="U166" s="79"/>
      <c r="V166" s="82" t="s">
        <v>718</v>
      </c>
      <c r="W166" s="81">
        <v>43527.58059027778</v>
      </c>
      <c r="X166" s="82" t="s">
        <v>885</v>
      </c>
      <c r="Y166" s="79"/>
      <c r="Z166" s="79"/>
      <c r="AA166" s="85" t="s">
        <v>1183</v>
      </c>
      <c r="AB166" s="79"/>
      <c r="AC166" s="79" t="b">
        <v>0</v>
      </c>
      <c r="AD166" s="79">
        <v>0</v>
      </c>
      <c r="AE166" s="85" t="s">
        <v>1389</v>
      </c>
      <c r="AF166" s="79" t="b">
        <v>1</v>
      </c>
      <c r="AG166" s="79" t="s">
        <v>1401</v>
      </c>
      <c r="AH166" s="79"/>
      <c r="AI166" s="85" t="s">
        <v>1402</v>
      </c>
      <c r="AJ166" s="79" t="b">
        <v>0</v>
      </c>
      <c r="AK166" s="79">
        <v>9</v>
      </c>
      <c r="AL166" s="85" t="s">
        <v>1286</v>
      </c>
      <c r="AM166" s="79" t="s">
        <v>1411</v>
      </c>
      <c r="AN166" s="79" t="b">
        <v>0</v>
      </c>
      <c r="AO166" s="85" t="s">
        <v>1286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c r="BE166" s="49"/>
      <c r="BF166" s="48"/>
      <c r="BG166" s="49"/>
      <c r="BH166" s="48"/>
      <c r="BI166" s="49"/>
      <c r="BJ166" s="48"/>
      <c r="BK166" s="49"/>
      <c r="BL166" s="48"/>
    </row>
    <row r="167" spans="1:64" ht="15">
      <c r="A167" s="64" t="s">
        <v>293</v>
      </c>
      <c r="B167" s="64" t="s">
        <v>350</v>
      </c>
      <c r="C167" s="65" t="s">
        <v>3680</v>
      </c>
      <c r="D167" s="66">
        <v>10</v>
      </c>
      <c r="E167" s="67" t="s">
        <v>136</v>
      </c>
      <c r="F167" s="68">
        <v>24.352941176470587</v>
      </c>
      <c r="G167" s="65"/>
      <c r="H167" s="69"/>
      <c r="I167" s="70"/>
      <c r="J167" s="70"/>
      <c r="K167" s="34" t="s">
        <v>65</v>
      </c>
      <c r="L167" s="77">
        <v>167</v>
      </c>
      <c r="M167" s="77"/>
      <c r="N167" s="72"/>
      <c r="O167" s="79" t="s">
        <v>395</v>
      </c>
      <c r="P167" s="81">
        <v>43527.58059027778</v>
      </c>
      <c r="Q167" s="79" t="s">
        <v>402</v>
      </c>
      <c r="R167" s="79"/>
      <c r="S167" s="79"/>
      <c r="T167" s="79" t="s">
        <v>587</v>
      </c>
      <c r="U167" s="79"/>
      <c r="V167" s="82" t="s">
        <v>718</v>
      </c>
      <c r="W167" s="81">
        <v>43527.58059027778</v>
      </c>
      <c r="X167" s="82" t="s">
        <v>885</v>
      </c>
      <c r="Y167" s="79"/>
      <c r="Z167" s="79"/>
      <c r="AA167" s="85" t="s">
        <v>1183</v>
      </c>
      <c r="AB167" s="79"/>
      <c r="AC167" s="79" t="b">
        <v>0</v>
      </c>
      <c r="AD167" s="79">
        <v>0</v>
      </c>
      <c r="AE167" s="85" t="s">
        <v>1389</v>
      </c>
      <c r="AF167" s="79" t="b">
        <v>1</v>
      </c>
      <c r="AG167" s="79" t="s">
        <v>1401</v>
      </c>
      <c r="AH167" s="79"/>
      <c r="AI167" s="85" t="s">
        <v>1402</v>
      </c>
      <c r="AJ167" s="79" t="b">
        <v>0</v>
      </c>
      <c r="AK167" s="79">
        <v>9</v>
      </c>
      <c r="AL167" s="85" t="s">
        <v>1286</v>
      </c>
      <c r="AM167" s="79" t="s">
        <v>1411</v>
      </c>
      <c r="AN167" s="79" t="b">
        <v>0</v>
      </c>
      <c r="AO167" s="85" t="s">
        <v>1286</v>
      </c>
      <c r="AP167" s="79" t="s">
        <v>176</v>
      </c>
      <c r="AQ167" s="79">
        <v>0</v>
      </c>
      <c r="AR167" s="79">
        <v>0</v>
      </c>
      <c r="AS167" s="79"/>
      <c r="AT167" s="79"/>
      <c r="AU167" s="79"/>
      <c r="AV167" s="79"/>
      <c r="AW167" s="79"/>
      <c r="AX167" s="79"/>
      <c r="AY167" s="79"/>
      <c r="AZ167" s="79"/>
      <c r="BA167">
        <v>6</v>
      </c>
      <c r="BB167" s="78" t="str">
        <f>REPLACE(INDEX(GroupVertices[Group],MATCH(Edges[[#This Row],[Vertex 1]],GroupVertices[Vertex],0)),1,1,"")</f>
        <v>6</v>
      </c>
      <c r="BC167" s="78" t="str">
        <f>REPLACE(INDEX(GroupVertices[Group],MATCH(Edges[[#This Row],[Vertex 2]],GroupVertices[Vertex],0)),1,1,"")</f>
        <v>2</v>
      </c>
      <c r="BD167" s="48">
        <v>0</v>
      </c>
      <c r="BE167" s="49">
        <v>0</v>
      </c>
      <c r="BF167" s="48">
        <v>1</v>
      </c>
      <c r="BG167" s="49">
        <v>5.555555555555555</v>
      </c>
      <c r="BH167" s="48">
        <v>0</v>
      </c>
      <c r="BI167" s="49">
        <v>0</v>
      </c>
      <c r="BJ167" s="48">
        <v>17</v>
      </c>
      <c r="BK167" s="49">
        <v>94.44444444444444</v>
      </c>
      <c r="BL167" s="48">
        <v>18</v>
      </c>
    </row>
    <row r="168" spans="1:64" ht="15">
      <c r="A168" s="64" t="s">
        <v>293</v>
      </c>
      <c r="B168" s="64" t="s">
        <v>355</v>
      </c>
      <c r="C168" s="65" t="s">
        <v>3678</v>
      </c>
      <c r="D168" s="66">
        <v>3</v>
      </c>
      <c r="E168" s="67" t="s">
        <v>132</v>
      </c>
      <c r="F168" s="68">
        <v>32</v>
      </c>
      <c r="G168" s="65"/>
      <c r="H168" s="69"/>
      <c r="I168" s="70"/>
      <c r="J168" s="70"/>
      <c r="K168" s="34" t="s">
        <v>65</v>
      </c>
      <c r="L168" s="77">
        <v>168</v>
      </c>
      <c r="M168" s="77"/>
      <c r="N168" s="72"/>
      <c r="O168" s="79" t="s">
        <v>395</v>
      </c>
      <c r="P168" s="81">
        <v>43533.37866898148</v>
      </c>
      <c r="Q168" s="79" t="s">
        <v>417</v>
      </c>
      <c r="R168" s="79"/>
      <c r="S168" s="79"/>
      <c r="T168" s="79" t="s">
        <v>598</v>
      </c>
      <c r="U168" s="79"/>
      <c r="V168" s="82" t="s">
        <v>718</v>
      </c>
      <c r="W168" s="81">
        <v>43533.37866898148</v>
      </c>
      <c r="X168" s="82" t="s">
        <v>886</v>
      </c>
      <c r="Y168" s="79"/>
      <c r="Z168" s="79"/>
      <c r="AA168" s="85" t="s">
        <v>1184</v>
      </c>
      <c r="AB168" s="79"/>
      <c r="AC168" s="79" t="b">
        <v>0</v>
      </c>
      <c r="AD168" s="79">
        <v>0</v>
      </c>
      <c r="AE168" s="85" t="s">
        <v>1389</v>
      </c>
      <c r="AF168" s="79" t="b">
        <v>0</v>
      </c>
      <c r="AG168" s="79" t="s">
        <v>1401</v>
      </c>
      <c r="AH168" s="79"/>
      <c r="AI168" s="85" t="s">
        <v>1389</v>
      </c>
      <c r="AJ168" s="79" t="b">
        <v>0</v>
      </c>
      <c r="AK168" s="79">
        <v>16</v>
      </c>
      <c r="AL168" s="85" t="s">
        <v>1325</v>
      </c>
      <c r="AM168" s="79" t="s">
        <v>1411</v>
      </c>
      <c r="AN168" s="79" t="b">
        <v>0</v>
      </c>
      <c r="AO168" s="85" t="s">
        <v>1325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3</v>
      </c>
      <c r="BD168" s="48"/>
      <c r="BE168" s="49"/>
      <c r="BF168" s="48"/>
      <c r="BG168" s="49"/>
      <c r="BH168" s="48"/>
      <c r="BI168" s="49"/>
      <c r="BJ168" s="48"/>
      <c r="BK168" s="49"/>
      <c r="BL168" s="48"/>
    </row>
    <row r="169" spans="1:64" ht="15">
      <c r="A169" s="64" t="s">
        <v>293</v>
      </c>
      <c r="B169" s="64" t="s">
        <v>350</v>
      </c>
      <c r="C169" s="65" t="s">
        <v>3680</v>
      </c>
      <c r="D169" s="66">
        <v>10</v>
      </c>
      <c r="E169" s="67" t="s">
        <v>136</v>
      </c>
      <c r="F169" s="68">
        <v>24.352941176470587</v>
      </c>
      <c r="G169" s="65"/>
      <c r="H169" s="69"/>
      <c r="I169" s="70"/>
      <c r="J169" s="70"/>
      <c r="K169" s="34" t="s">
        <v>65</v>
      </c>
      <c r="L169" s="77">
        <v>169</v>
      </c>
      <c r="M169" s="77"/>
      <c r="N169" s="72"/>
      <c r="O169" s="79" t="s">
        <v>395</v>
      </c>
      <c r="P169" s="81">
        <v>43533.37866898148</v>
      </c>
      <c r="Q169" s="79" t="s">
        <v>417</v>
      </c>
      <c r="R169" s="79"/>
      <c r="S169" s="79"/>
      <c r="T169" s="79" t="s">
        <v>598</v>
      </c>
      <c r="U169" s="79"/>
      <c r="V169" s="82" t="s">
        <v>718</v>
      </c>
      <c r="W169" s="81">
        <v>43533.37866898148</v>
      </c>
      <c r="X169" s="82" t="s">
        <v>886</v>
      </c>
      <c r="Y169" s="79"/>
      <c r="Z169" s="79"/>
      <c r="AA169" s="85" t="s">
        <v>1184</v>
      </c>
      <c r="AB169" s="79"/>
      <c r="AC169" s="79" t="b">
        <v>0</v>
      </c>
      <c r="AD169" s="79">
        <v>0</v>
      </c>
      <c r="AE169" s="85" t="s">
        <v>1389</v>
      </c>
      <c r="AF169" s="79" t="b">
        <v>0</v>
      </c>
      <c r="AG169" s="79" t="s">
        <v>1401</v>
      </c>
      <c r="AH169" s="79"/>
      <c r="AI169" s="85" t="s">
        <v>1389</v>
      </c>
      <c r="AJ169" s="79" t="b">
        <v>0</v>
      </c>
      <c r="AK169" s="79">
        <v>16</v>
      </c>
      <c r="AL169" s="85" t="s">
        <v>1325</v>
      </c>
      <c r="AM169" s="79" t="s">
        <v>1411</v>
      </c>
      <c r="AN169" s="79" t="b">
        <v>0</v>
      </c>
      <c r="AO169" s="85" t="s">
        <v>1325</v>
      </c>
      <c r="AP169" s="79" t="s">
        <v>176</v>
      </c>
      <c r="AQ169" s="79">
        <v>0</v>
      </c>
      <c r="AR169" s="79">
        <v>0</v>
      </c>
      <c r="AS169" s="79"/>
      <c r="AT169" s="79"/>
      <c r="AU169" s="79"/>
      <c r="AV169" s="79"/>
      <c r="AW169" s="79"/>
      <c r="AX169" s="79"/>
      <c r="AY169" s="79"/>
      <c r="AZ169" s="79"/>
      <c r="BA169">
        <v>6</v>
      </c>
      <c r="BB169" s="78" t="str">
        <f>REPLACE(INDEX(GroupVertices[Group],MATCH(Edges[[#This Row],[Vertex 1]],GroupVertices[Vertex],0)),1,1,"")</f>
        <v>6</v>
      </c>
      <c r="BC169" s="78" t="str">
        <f>REPLACE(INDEX(GroupVertices[Group],MATCH(Edges[[#This Row],[Vertex 2]],GroupVertices[Vertex],0)),1,1,"")</f>
        <v>2</v>
      </c>
      <c r="BD169" s="48"/>
      <c r="BE169" s="49"/>
      <c r="BF169" s="48"/>
      <c r="BG169" s="49"/>
      <c r="BH169" s="48"/>
      <c r="BI169" s="49"/>
      <c r="BJ169" s="48"/>
      <c r="BK169" s="49"/>
      <c r="BL169" s="48"/>
    </row>
    <row r="170" spans="1:64" ht="15">
      <c r="A170" s="64" t="s">
        <v>293</v>
      </c>
      <c r="B170" s="64" t="s">
        <v>363</v>
      </c>
      <c r="C170" s="65" t="s">
        <v>3678</v>
      </c>
      <c r="D170" s="66">
        <v>3</v>
      </c>
      <c r="E170" s="67" t="s">
        <v>132</v>
      </c>
      <c r="F170" s="68">
        <v>32</v>
      </c>
      <c r="G170" s="65"/>
      <c r="H170" s="69"/>
      <c r="I170" s="70"/>
      <c r="J170" s="70"/>
      <c r="K170" s="34" t="s">
        <v>65</v>
      </c>
      <c r="L170" s="77">
        <v>170</v>
      </c>
      <c r="M170" s="77"/>
      <c r="N170" s="72"/>
      <c r="O170" s="79" t="s">
        <v>395</v>
      </c>
      <c r="P170" s="81">
        <v>43533.37866898148</v>
      </c>
      <c r="Q170" s="79" t="s">
        <v>417</v>
      </c>
      <c r="R170" s="79"/>
      <c r="S170" s="79"/>
      <c r="T170" s="79" t="s">
        <v>598</v>
      </c>
      <c r="U170" s="79"/>
      <c r="V170" s="82" t="s">
        <v>718</v>
      </c>
      <c r="W170" s="81">
        <v>43533.37866898148</v>
      </c>
      <c r="X170" s="82" t="s">
        <v>886</v>
      </c>
      <c r="Y170" s="79"/>
      <c r="Z170" s="79"/>
      <c r="AA170" s="85" t="s">
        <v>1184</v>
      </c>
      <c r="AB170" s="79"/>
      <c r="AC170" s="79" t="b">
        <v>0</v>
      </c>
      <c r="AD170" s="79">
        <v>0</v>
      </c>
      <c r="AE170" s="85" t="s">
        <v>1389</v>
      </c>
      <c r="AF170" s="79" t="b">
        <v>0</v>
      </c>
      <c r="AG170" s="79" t="s">
        <v>1401</v>
      </c>
      <c r="AH170" s="79"/>
      <c r="AI170" s="85" t="s">
        <v>1389</v>
      </c>
      <c r="AJ170" s="79" t="b">
        <v>0</v>
      </c>
      <c r="AK170" s="79">
        <v>16</v>
      </c>
      <c r="AL170" s="85" t="s">
        <v>1325</v>
      </c>
      <c r="AM170" s="79" t="s">
        <v>1411</v>
      </c>
      <c r="AN170" s="79" t="b">
        <v>0</v>
      </c>
      <c r="AO170" s="85" t="s">
        <v>1325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3</v>
      </c>
      <c r="BD170" s="48">
        <v>0</v>
      </c>
      <c r="BE170" s="49">
        <v>0</v>
      </c>
      <c r="BF170" s="48">
        <v>0</v>
      </c>
      <c r="BG170" s="49">
        <v>0</v>
      </c>
      <c r="BH170" s="48">
        <v>0</v>
      </c>
      <c r="BI170" s="49">
        <v>0</v>
      </c>
      <c r="BJ170" s="48">
        <v>16</v>
      </c>
      <c r="BK170" s="49">
        <v>100</v>
      </c>
      <c r="BL170" s="48">
        <v>16</v>
      </c>
    </row>
    <row r="171" spans="1:64" ht="15">
      <c r="A171" s="64" t="s">
        <v>293</v>
      </c>
      <c r="B171" s="64" t="s">
        <v>350</v>
      </c>
      <c r="C171" s="65" t="s">
        <v>3680</v>
      </c>
      <c r="D171" s="66">
        <v>10</v>
      </c>
      <c r="E171" s="67" t="s">
        <v>136</v>
      </c>
      <c r="F171" s="68">
        <v>24.352941176470587</v>
      </c>
      <c r="G171" s="65"/>
      <c r="H171" s="69"/>
      <c r="I171" s="70"/>
      <c r="J171" s="70"/>
      <c r="K171" s="34" t="s">
        <v>65</v>
      </c>
      <c r="L171" s="77">
        <v>171</v>
      </c>
      <c r="M171" s="77"/>
      <c r="N171" s="72"/>
      <c r="O171" s="79" t="s">
        <v>395</v>
      </c>
      <c r="P171" s="81">
        <v>43533.66233796296</v>
      </c>
      <c r="Q171" s="79" t="s">
        <v>430</v>
      </c>
      <c r="R171" s="79"/>
      <c r="S171" s="79"/>
      <c r="T171" s="79" t="s">
        <v>602</v>
      </c>
      <c r="U171" s="79"/>
      <c r="V171" s="82" t="s">
        <v>718</v>
      </c>
      <c r="W171" s="81">
        <v>43533.66233796296</v>
      </c>
      <c r="X171" s="82" t="s">
        <v>887</v>
      </c>
      <c r="Y171" s="79"/>
      <c r="Z171" s="79"/>
      <c r="AA171" s="85" t="s">
        <v>1185</v>
      </c>
      <c r="AB171" s="79"/>
      <c r="AC171" s="79" t="b">
        <v>0</v>
      </c>
      <c r="AD171" s="79">
        <v>0</v>
      </c>
      <c r="AE171" s="85" t="s">
        <v>1389</v>
      </c>
      <c r="AF171" s="79" t="b">
        <v>0</v>
      </c>
      <c r="AG171" s="79" t="s">
        <v>1401</v>
      </c>
      <c r="AH171" s="79"/>
      <c r="AI171" s="85" t="s">
        <v>1389</v>
      </c>
      <c r="AJ171" s="79" t="b">
        <v>0</v>
      </c>
      <c r="AK171" s="79">
        <v>4</v>
      </c>
      <c r="AL171" s="85" t="s">
        <v>1376</v>
      </c>
      <c r="AM171" s="79" t="s">
        <v>1412</v>
      </c>
      <c r="AN171" s="79" t="b">
        <v>0</v>
      </c>
      <c r="AO171" s="85" t="s">
        <v>1376</v>
      </c>
      <c r="AP171" s="79" t="s">
        <v>176</v>
      </c>
      <c r="AQ171" s="79">
        <v>0</v>
      </c>
      <c r="AR171" s="79">
        <v>0</v>
      </c>
      <c r="AS171" s="79"/>
      <c r="AT171" s="79"/>
      <c r="AU171" s="79"/>
      <c r="AV171" s="79"/>
      <c r="AW171" s="79"/>
      <c r="AX171" s="79"/>
      <c r="AY171" s="79"/>
      <c r="AZ171" s="79"/>
      <c r="BA171">
        <v>6</v>
      </c>
      <c r="BB171" s="78" t="str">
        <f>REPLACE(INDEX(GroupVertices[Group],MATCH(Edges[[#This Row],[Vertex 1]],GroupVertices[Vertex],0)),1,1,"")</f>
        <v>6</v>
      </c>
      <c r="BC171" s="78" t="str">
        <f>REPLACE(INDEX(GroupVertices[Group],MATCH(Edges[[#This Row],[Vertex 2]],GroupVertices[Vertex],0)),1,1,"")</f>
        <v>2</v>
      </c>
      <c r="BD171" s="48">
        <v>0</v>
      </c>
      <c r="BE171" s="49">
        <v>0</v>
      </c>
      <c r="BF171" s="48">
        <v>0</v>
      </c>
      <c r="BG171" s="49">
        <v>0</v>
      </c>
      <c r="BH171" s="48">
        <v>0</v>
      </c>
      <c r="BI171" s="49">
        <v>0</v>
      </c>
      <c r="BJ171" s="48">
        <v>23</v>
      </c>
      <c r="BK171" s="49">
        <v>100</v>
      </c>
      <c r="BL171" s="48">
        <v>23</v>
      </c>
    </row>
    <row r="172" spans="1:64" ht="15">
      <c r="A172" s="64" t="s">
        <v>293</v>
      </c>
      <c r="B172" s="64" t="s">
        <v>350</v>
      </c>
      <c r="C172" s="65" t="s">
        <v>3680</v>
      </c>
      <c r="D172" s="66">
        <v>10</v>
      </c>
      <c r="E172" s="67" t="s">
        <v>136</v>
      </c>
      <c r="F172" s="68">
        <v>24.352941176470587</v>
      </c>
      <c r="G172" s="65"/>
      <c r="H172" s="69"/>
      <c r="I172" s="70"/>
      <c r="J172" s="70"/>
      <c r="K172" s="34" t="s">
        <v>65</v>
      </c>
      <c r="L172" s="77">
        <v>172</v>
      </c>
      <c r="M172" s="77"/>
      <c r="N172" s="72"/>
      <c r="O172" s="79" t="s">
        <v>395</v>
      </c>
      <c r="P172" s="81">
        <v>43533.663402777776</v>
      </c>
      <c r="Q172" s="79" t="s">
        <v>441</v>
      </c>
      <c r="R172" s="79"/>
      <c r="S172" s="79"/>
      <c r="T172" s="79" t="s">
        <v>602</v>
      </c>
      <c r="U172" s="79"/>
      <c r="V172" s="82" t="s">
        <v>718</v>
      </c>
      <c r="W172" s="81">
        <v>43533.663402777776</v>
      </c>
      <c r="X172" s="82" t="s">
        <v>888</v>
      </c>
      <c r="Y172" s="79"/>
      <c r="Z172" s="79"/>
      <c r="AA172" s="85" t="s">
        <v>1186</v>
      </c>
      <c r="AB172" s="79"/>
      <c r="AC172" s="79" t="b">
        <v>0</v>
      </c>
      <c r="AD172" s="79">
        <v>0</v>
      </c>
      <c r="AE172" s="85" t="s">
        <v>1389</v>
      </c>
      <c r="AF172" s="79" t="b">
        <v>0</v>
      </c>
      <c r="AG172" s="79" t="s">
        <v>1401</v>
      </c>
      <c r="AH172" s="79"/>
      <c r="AI172" s="85" t="s">
        <v>1389</v>
      </c>
      <c r="AJ172" s="79" t="b">
        <v>0</v>
      </c>
      <c r="AK172" s="79">
        <v>3</v>
      </c>
      <c r="AL172" s="85" t="s">
        <v>1369</v>
      </c>
      <c r="AM172" s="79" t="s">
        <v>1412</v>
      </c>
      <c r="AN172" s="79" t="b">
        <v>0</v>
      </c>
      <c r="AO172" s="85" t="s">
        <v>1369</v>
      </c>
      <c r="AP172" s="79" t="s">
        <v>176</v>
      </c>
      <c r="AQ172" s="79">
        <v>0</v>
      </c>
      <c r="AR172" s="79">
        <v>0</v>
      </c>
      <c r="AS172" s="79"/>
      <c r="AT172" s="79"/>
      <c r="AU172" s="79"/>
      <c r="AV172" s="79"/>
      <c r="AW172" s="79"/>
      <c r="AX172" s="79"/>
      <c r="AY172" s="79"/>
      <c r="AZ172" s="79"/>
      <c r="BA172">
        <v>6</v>
      </c>
      <c r="BB172" s="78" t="str">
        <f>REPLACE(INDEX(GroupVertices[Group],MATCH(Edges[[#This Row],[Vertex 1]],GroupVertices[Vertex],0)),1,1,"")</f>
        <v>6</v>
      </c>
      <c r="BC172" s="78" t="str">
        <f>REPLACE(INDEX(GroupVertices[Group],MATCH(Edges[[#This Row],[Vertex 2]],GroupVertices[Vertex],0)),1,1,"")</f>
        <v>2</v>
      </c>
      <c r="BD172" s="48">
        <v>1</v>
      </c>
      <c r="BE172" s="49">
        <v>4.761904761904762</v>
      </c>
      <c r="BF172" s="48">
        <v>0</v>
      </c>
      <c r="BG172" s="49">
        <v>0</v>
      </c>
      <c r="BH172" s="48">
        <v>0</v>
      </c>
      <c r="BI172" s="49">
        <v>0</v>
      </c>
      <c r="BJ172" s="48">
        <v>20</v>
      </c>
      <c r="BK172" s="49">
        <v>95.23809523809524</v>
      </c>
      <c r="BL172" s="48">
        <v>21</v>
      </c>
    </row>
    <row r="173" spans="1:64" ht="15">
      <c r="A173" s="64" t="s">
        <v>294</v>
      </c>
      <c r="B173" s="64" t="s">
        <v>350</v>
      </c>
      <c r="C173" s="65" t="s">
        <v>3679</v>
      </c>
      <c r="D173" s="66">
        <v>4.4</v>
      </c>
      <c r="E173" s="67" t="s">
        <v>136</v>
      </c>
      <c r="F173" s="68">
        <v>30.470588235294116</v>
      </c>
      <c r="G173" s="65"/>
      <c r="H173" s="69"/>
      <c r="I173" s="70"/>
      <c r="J173" s="70"/>
      <c r="K173" s="34" t="s">
        <v>65</v>
      </c>
      <c r="L173" s="77">
        <v>173</v>
      </c>
      <c r="M173" s="77"/>
      <c r="N173" s="72"/>
      <c r="O173" s="79" t="s">
        <v>395</v>
      </c>
      <c r="P173" s="81">
        <v>43533.6619212963</v>
      </c>
      <c r="Q173" s="79" t="s">
        <v>442</v>
      </c>
      <c r="R173" s="79"/>
      <c r="S173" s="79"/>
      <c r="T173" s="79" t="s">
        <v>586</v>
      </c>
      <c r="U173" s="79"/>
      <c r="V173" s="82" t="s">
        <v>719</v>
      </c>
      <c r="W173" s="81">
        <v>43533.6619212963</v>
      </c>
      <c r="X173" s="82" t="s">
        <v>889</v>
      </c>
      <c r="Y173" s="79"/>
      <c r="Z173" s="79"/>
      <c r="AA173" s="85" t="s">
        <v>1187</v>
      </c>
      <c r="AB173" s="79"/>
      <c r="AC173" s="79" t="b">
        <v>0</v>
      </c>
      <c r="AD173" s="79">
        <v>0</v>
      </c>
      <c r="AE173" s="85" t="s">
        <v>1389</v>
      </c>
      <c r="AF173" s="79" t="b">
        <v>0</v>
      </c>
      <c r="AG173" s="79" t="s">
        <v>1401</v>
      </c>
      <c r="AH173" s="79"/>
      <c r="AI173" s="85" t="s">
        <v>1389</v>
      </c>
      <c r="AJ173" s="79" t="b">
        <v>0</v>
      </c>
      <c r="AK173" s="79">
        <v>1</v>
      </c>
      <c r="AL173" s="85" t="s">
        <v>1378</v>
      </c>
      <c r="AM173" s="79" t="s">
        <v>1414</v>
      </c>
      <c r="AN173" s="79" t="b">
        <v>0</v>
      </c>
      <c r="AO173" s="85" t="s">
        <v>1378</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7</v>
      </c>
      <c r="BC173" s="78" t="str">
        <f>REPLACE(INDEX(GroupVertices[Group],MATCH(Edges[[#This Row],[Vertex 2]],GroupVertices[Vertex],0)),1,1,"")</f>
        <v>2</v>
      </c>
      <c r="BD173" s="48">
        <v>0</v>
      </c>
      <c r="BE173" s="49">
        <v>0</v>
      </c>
      <c r="BF173" s="48">
        <v>0</v>
      </c>
      <c r="BG173" s="49">
        <v>0</v>
      </c>
      <c r="BH173" s="48">
        <v>0</v>
      </c>
      <c r="BI173" s="49">
        <v>0</v>
      </c>
      <c r="BJ173" s="48">
        <v>19</v>
      </c>
      <c r="BK173" s="49">
        <v>100</v>
      </c>
      <c r="BL173" s="48">
        <v>19</v>
      </c>
    </row>
    <row r="174" spans="1:64" ht="15">
      <c r="A174" s="64" t="s">
        <v>294</v>
      </c>
      <c r="B174" s="64" t="s">
        <v>350</v>
      </c>
      <c r="C174" s="65" t="s">
        <v>3679</v>
      </c>
      <c r="D174" s="66">
        <v>4.4</v>
      </c>
      <c r="E174" s="67" t="s">
        <v>136</v>
      </c>
      <c r="F174" s="68">
        <v>30.470588235294116</v>
      </c>
      <c r="G174" s="65"/>
      <c r="H174" s="69"/>
      <c r="I174" s="70"/>
      <c r="J174" s="70"/>
      <c r="K174" s="34" t="s">
        <v>65</v>
      </c>
      <c r="L174" s="77">
        <v>174</v>
      </c>
      <c r="M174" s="77"/>
      <c r="N174" s="72"/>
      <c r="O174" s="79" t="s">
        <v>395</v>
      </c>
      <c r="P174" s="81">
        <v>43533.66364583333</v>
      </c>
      <c r="Q174" s="79" t="s">
        <v>433</v>
      </c>
      <c r="R174" s="79"/>
      <c r="S174" s="79"/>
      <c r="T174" s="79" t="s">
        <v>586</v>
      </c>
      <c r="U174" s="79"/>
      <c r="V174" s="82" t="s">
        <v>719</v>
      </c>
      <c r="W174" s="81">
        <v>43533.66364583333</v>
      </c>
      <c r="X174" s="82" t="s">
        <v>890</v>
      </c>
      <c r="Y174" s="79"/>
      <c r="Z174" s="79"/>
      <c r="AA174" s="85" t="s">
        <v>1188</v>
      </c>
      <c r="AB174" s="79"/>
      <c r="AC174" s="79" t="b">
        <v>0</v>
      </c>
      <c r="AD174" s="79">
        <v>0</v>
      </c>
      <c r="AE174" s="85" t="s">
        <v>1389</v>
      </c>
      <c r="AF174" s="79" t="b">
        <v>0</v>
      </c>
      <c r="AG174" s="79" t="s">
        <v>1401</v>
      </c>
      <c r="AH174" s="79"/>
      <c r="AI174" s="85" t="s">
        <v>1389</v>
      </c>
      <c r="AJ174" s="79" t="b">
        <v>0</v>
      </c>
      <c r="AK174" s="79">
        <v>2</v>
      </c>
      <c r="AL174" s="85" t="s">
        <v>1211</v>
      </c>
      <c r="AM174" s="79" t="s">
        <v>1414</v>
      </c>
      <c r="AN174" s="79" t="b">
        <v>0</v>
      </c>
      <c r="AO174" s="85" t="s">
        <v>1211</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7</v>
      </c>
      <c r="BC174" s="78" t="str">
        <f>REPLACE(INDEX(GroupVertices[Group],MATCH(Edges[[#This Row],[Vertex 2]],GroupVertices[Vertex],0)),1,1,"")</f>
        <v>2</v>
      </c>
      <c r="BD174" s="48"/>
      <c r="BE174" s="49"/>
      <c r="BF174" s="48"/>
      <c r="BG174" s="49"/>
      <c r="BH174" s="48"/>
      <c r="BI174" s="49"/>
      <c r="BJ174" s="48"/>
      <c r="BK174" s="49"/>
      <c r="BL174" s="48"/>
    </row>
    <row r="175" spans="1:64" ht="15">
      <c r="A175" s="64" t="s">
        <v>294</v>
      </c>
      <c r="B175" s="64" t="s">
        <v>308</v>
      </c>
      <c r="C175" s="65" t="s">
        <v>3678</v>
      </c>
      <c r="D175" s="66">
        <v>3</v>
      </c>
      <c r="E175" s="67" t="s">
        <v>132</v>
      </c>
      <c r="F175" s="68">
        <v>32</v>
      </c>
      <c r="G175" s="65"/>
      <c r="H175" s="69"/>
      <c r="I175" s="70"/>
      <c r="J175" s="70"/>
      <c r="K175" s="34" t="s">
        <v>65</v>
      </c>
      <c r="L175" s="77">
        <v>175</v>
      </c>
      <c r="M175" s="77"/>
      <c r="N175" s="72"/>
      <c r="O175" s="79" t="s">
        <v>395</v>
      </c>
      <c r="P175" s="81">
        <v>43533.66364583333</v>
      </c>
      <c r="Q175" s="79" t="s">
        <v>433</v>
      </c>
      <c r="R175" s="79"/>
      <c r="S175" s="79"/>
      <c r="T175" s="79" t="s">
        <v>586</v>
      </c>
      <c r="U175" s="79"/>
      <c r="V175" s="82" t="s">
        <v>719</v>
      </c>
      <c r="W175" s="81">
        <v>43533.66364583333</v>
      </c>
      <c r="X175" s="82" t="s">
        <v>890</v>
      </c>
      <c r="Y175" s="79"/>
      <c r="Z175" s="79"/>
      <c r="AA175" s="85" t="s">
        <v>1188</v>
      </c>
      <c r="AB175" s="79"/>
      <c r="AC175" s="79" t="b">
        <v>0</v>
      </c>
      <c r="AD175" s="79">
        <v>0</v>
      </c>
      <c r="AE175" s="85" t="s">
        <v>1389</v>
      </c>
      <c r="AF175" s="79" t="b">
        <v>0</v>
      </c>
      <c r="AG175" s="79" t="s">
        <v>1401</v>
      </c>
      <c r="AH175" s="79"/>
      <c r="AI175" s="85" t="s">
        <v>1389</v>
      </c>
      <c r="AJ175" s="79" t="b">
        <v>0</v>
      </c>
      <c r="AK175" s="79">
        <v>2</v>
      </c>
      <c r="AL175" s="85" t="s">
        <v>1211</v>
      </c>
      <c r="AM175" s="79" t="s">
        <v>1414</v>
      </c>
      <c r="AN175" s="79" t="b">
        <v>0</v>
      </c>
      <c r="AO175" s="85" t="s">
        <v>1211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7</v>
      </c>
      <c r="BC175" s="78" t="str">
        <f>REPLACE(INDEX(GroupVertices[Group],MATCH(Edges[[#This Row],[Vertex 2]],GroupVertices[Vertex],0)),1,1,"")</f>
        <v>7</v>
      </c>
      <c r="BD175" s="48">
        <v>1</v>
      </c>
      <c r="BE175" s="49">
        <v>4.545454545454546</v>
      </c>
      <c r="BF175" s="48">
        <v>0</v>
      </c>
      <c r="BG175" s="49">
        <v>0</v>
      </c>
      <c r="BH175" s="48">
        <v>0</v>
      </c>
      <c r="BI175" s="49">
        <v>0</v>
      </c>
      <c r="BJ175" s="48">
        <v>21</v>
      </c>
      <c r="BK175" s="49">
        <v>95.45454545454545</v>
      </c>
      <c r="BL175" s="48">
        <v>22</v>
      </c>
    </row>
    <row r="176" spans="1:64" ht="15">
      <c r="A176" s="64" t="s">
        <v>294</v>
      </c>
      <c r="B176" s="64" t="s">
        <v>301</v>
      </c>
      <c r="C176" s="65" t="s">
        <v>3678</v>
      </c>
      <c r="D176" s="66">
        <v>3</v>
      </c>
      <c r="E176" s="67" t="s">
        <v>132</v>
      </c>
      <c r="F176" s="68">
        <v>32</v>
      </c>
      <c r="G176" s="65"/>
      <c r="H176" s="69"/>
      <c r="I176" s="70"/>
      <c r="J176" s="70"/>
      <c r="K176" s="34" t="s">
        <v>65</v>
      </c>
      <c r="L176" s="77">
        <v>176</v>
      </c>
      <c r="M176" s="77"/>
      <c r="N176" s="72"/>
      <c r="O176" s="79" t="s">
        <v>395</v>
      </c>
      <c r="P176" s="81">
        <v>43533.66380787037</v>
      </c>
      <c r="Q176" s="79" t="s">
        <v>443</v>
      </c>
      <c r="R176" s="79"/>
      <c r="S176" s="79"/>
      <c r="T176" s="79"/>
      <c r="U176" s="79"/>
      <c r="V176" s="82" t="s">
        <v>719</v>
      </c>
      <c r="W176" s="81">
        <v>43533.66380787037</v>
      </c>
      <c r="X176" s="82" t="s">
        <v>891</v>
      </c>
      <c r="Y176" s="79"/>
      <c r="Z176" s="79"/>
      <c r="AA176" s="85" t="s">
        <v>1189</v>
      </c>
      <c r="AB176" s="79"/>
      <c r="AC176" s="79" t="b">
        <v>0</v>
      </c>
      <c r="AD176" s="79">
        <v>0</v>
      </c>
      <c r="AE176" s="85" t="s">
        <v>1389</v>
      </c>
      <c r="AF176" s="79" t="b">
        <v>0</v>
      </c>
      <c r="AG176" s="79" t="s">
        <v>1401</v>
      </c>
      <c r="AH176" s="79"/>
      <c r="AI176" s="85" t="s">
        <v>1389</v>
      </c>
      <c r="AJ176" s="79" t="b">
        <v>0</v>
      </c>
      <c r="AK176" s="79">
        <v>1</v>
      </c>
      <c r="AL176" s="85" t="s">
        <v>1201</v>
      </c>
      <c r="AM176" s="79" t="s">
        <v>1414</v>
      </c>
      <c r="AN176" s="79" t="b">
        <v>0</v>
      </c>
      <c r="AO176" s="85" t="s">
        <v>1201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7</v>
      </c>
      <c r="BC176" s="78" t="str">
        <f>REPLACE(INDEX(GroupVertices[Group],MATCH(Edges[[#This Row],[Vertex 2]],GroupVertices[Vertex],0)),1,1,"")</f>
        <v>7</v>
      </c>
      <c r="BD176" s="48">
        <v>2</v>
      </c>
      <c r="BE176" s="49">
        <v>8</v>
      </c>
      <c r="BF176" s="48">
        <v>0</v>
      </c>
      <c r="BG176" s="49">
        <v>0</v>
      </c>
      <c r="BH176" s="48">
        <v>0</v>
      </c>
      <c r="BI176" s="49">
        <v>0</v>
      </c>
      <c r="BJ176" s="48">
        <v>23</v>
      </c>
      <c r="BK176" s="49">
        <v>92</v>
      </c>
      <c r="BL176" s="48">
        <v>25</v>
      </c>
    </row>
    <row r="177" spans="1:64" ht="15">
      <c r="A177" s="64" t="s">
        <v>295</v>
      </c>
      <c r="B177" s="64" t="s">
        <v>306</v>
      </c>
      <c r="C177" s="65" t="s">
        <v>3678</v>
      </c>
      <c r="D177" s="66">
        <v>3</v>
      </c>
      <c r="E177" s="67" t="s">
        <v>132</v>
      </c>
      <c r="F177" s="68">
        <v>32</v>
      </c>
      <c r="G177" s="65"/>
      <c r="H177" s="69"/>
      <c r="I177" s="70"/>
      <c r="J177" s="70"/>
      <c r="K177" s="34" t="s">
        <v>65</v>
      </c>
      <c r="L177" s="77">
        <v>177</v>
      </c>
      <c r="M177" s="77"/>
      <c r="N177" s="72"/>
      <c r="O177" s="79" t="s">
        <v>395</v>
      </c>
      <c r="P177" s="81">
        <v>43533.663831018515</v>
      </c>
      <c r="Q177" s="79" t="s">
        <v>425</v>
      </c>
      <c r="R177" s="79"/>
      <c r="S177" s="79"/>
      <c r="T177" s="79"/>
      <c r="U177" s="79"/>
      <c r="V177" s="82" t="s">
        <v>720</v>
      </c>
      <c r="W177" s="81">
        <v>43533.663831018515</v>
      </c>
      <c r="X177" s="82" t="s">
        <v>892</v>
      </c>
      <c r="Y177" s="79"/>
      <c r="Z177" s="79"/>
      <c r="AA177" s="85" t="s">
        <v>1190</v>
      </c>
      <c r="AB177" s="79"/>
      <c r="AC177" s="79" t="b">
        <v>0</v>
      </c>
      <c r="AD177" s="79">
        <v>0</v>
      </c>
      <c r="AE177" s="85" t="s">
        <v>1389</v>
      </c>
      <c r="AF177" s="79" t="b">
        <v>0</v>
      </c>
      <c r="AG177" s="79" t="s">
        <v>1401</v>
      </c>
      <c r="AH177" s="79"/>
      <c r="AI177" s="85" t="s">
        <v>1389</v>
      </c>
      <c r="AJ177" s="79" t="b">
        <v>0</v>
      </c>
      <c r="AK177" s="79">
        <v>23</v>
      </c>
      <c r="AL177" s="85" t="s">
        <v>1356</v>
      </c>
      <c r="AM177" s="79" t="s">
        <v>1411</v>
      </c>
      <c r="AN177" s="79" t="b">
        <v>0</v>
      </c>
      <c r="AO177" s="85" t="s">
        <v>1356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1</v>
      </c>
      <c r="BG177" s="49">
        <v>4.166666666666667</v>
      </c>
      <c r="BH177" s="48">
        <v>0</v>
      </c>
      <c r="BI177" s="49">
        <v>0</v>
      </c>
      <c r="BJ177" s="48">
        <v>23</v>
      </c>
      <c r="BK177" s="49">
        <v>95.83333333333333</v>
      </c>
      <c r="BL177" s="48">
        <v>24</v>
      </c>
    </row>
    <row r="178" spans="1:64" ht="15">
      <c r="A178" s="64" t="s">
        <v>296</v>
      </c>
      <c r="B178" s="64" t="s">
        <v>296</v>
      </c>
      <c r="C178" s="65" t="s">
        <v>3681</v>
      </c>
      <c r="D178" s="66">
        <v>7.2</v>
      </c>
      <c r="E178" s="67" t="s">
        <v>136</v>
      </c>
      <c r="F178" s="68">
        <v>27.411764705882355</v>
      </c>
      <c r="G178" s="65"/>
      <c r="H178" s="69"/>
      <c r="I178" s="70"/>
      <c r="J178" s="70"/>
      <c r="K178" s="34" t="s">
        <v>65</v>
      </c>
      <c r="L178" s="77">
        <v>178</v>
      </c>
      <c r="M178" s="77"/>
      <c r="N178" s="72"/>
      <c r="O178" s="79" t="s">
        <v>176</v>
      </c>
      <c r="P178" s="81">
        <v>43533.652094907404</v>
      </c>
      <c r="Q178" s="79" t="s">
        <v>444</v>
      </c>
      <c r="R178" s="79"/>
      <c r="S178" s="79"/>
      <c r="T178" s="79" t="s">
        <v>586</v>
      </c>
      <c r="U178" s="79"/>
      <c r="V178" s="82" t="s">
        <v>721</v>
      </c>
      <c r="W178" s="81">
        <v>43533.652094907404</v>
      </c>
      <c r="X178" s="82" t="s">
        <v>893</v>
      </c>
      <c r="Y178" s="79"/>
      <c r="Z178" s="79"/>
      <c r="AA178" s="85" t="s">
        <v>1191</v>
      </c>
      <c r="AB178" s="79"/>
      <c r="AC178" s="79" t="b">
        <v>0</v>
      </c>
      <c r="AD178" s="79">
        <v>3</v>
      </c>
      <c r="AE178" s="85" t="s">
        <v>1389</v>
      </c>
      <c r="AF178" s="79" t="b">
        <v>0</v>
      </c>
      <c r="AG178" s="79" t="s">
        <v>1401</v>
      </c>
      <c r="AH178" s="79"/>
      <c r="AI178" s="85" t="s">
        <v>1389</v>
      </c>
      <c r="AJ178" s="79" t="b">
        <v>0</v>
      </c>
      <c r="AK178" s="79">
        <v>0</v>
      </c>
      <c r="AL178" s="85" t="s">
        <v>1389</v>
      </c>
      <c r="AM178" s="79" t="s">
        <v>1413</v>
      </c>
      <c r="AN178" s="79" t="b">
        <v>0</v>
      </c>
      <c r="AO178" s="85" t="s">
        <v>1191</v>
      </c>
      <c r="AP178" s="79" t="s">
        <v>176</v>
      </c>
      <c r="AQ178" s="79">
        <v>0</v>
      </c>
      <c r="AR178" s="79">
        <v>0</v>
      </c>
      <c r="AS178" s="79" t="s">
        <v>1419</v>
      </c>
      <c r="AT178" s="79" t="s">
        <v>1423</v>
      </c>
      <c r="AU178" s="79" t="s">
        <v>1424</v>
      </c>
      <c r="AV178" s="79" t="s">
        <v>1425</v>
      </c>
      <c r="AW178" s="79" t="s">
        <v>1429</v>
      </c>
      <c r="AX178" s="79" t="s">
        <v>1433</v>
      </c>
      <c r="AY178" s="79" t="s">
        <v>1437</v>
      </c>
      <c r="AZ178" s="82" t="s">
        <v>1439</v>
      </c>
      <c r="BA178">
        <v>4</v>
      </c>
      <c r="BB178" s="78" t="str">
        <f>REPLACE(INDEX(GroupVertices[Group],MATCH(Edges[[#This Row],[Vertex 1]],GroupVertices[Vertex],0)),1,1,"")</f>
        <v>9</v>
      </c>
      <c r="BC178" s="78" t="str">
        <f>REPLACE(INDEX(GroupVertices[Group],MATCH(Edges[[#This Row],[Vertex 2]],GroupVertices[Vertex],0)),1,1,"")</f>
        <v>9</v>
      </c>
      <c r="BD178" s="48">
        <v>2</v>
      </c>
      <c r="BE178" s="49">
        <v>5.555555555555555</v>
      </c>
      <c r="BF178" s="48">
        <v>0</v>
      </c>
      <c r="BG178" s="49">
        <v>0</v>
      </c>
      <c r="BH178" s="48">
        <v>0</v>
      </c>
      <c r="BI178" s="49">
        <v>0</v>
      </c>
      <c r="BJ178" s="48">
        <v>34</v>
      </c>
      <c r="BK178" s="49">
        <v>94.44444444444444</v>
      </c>
      <c r="BL178" s="48">
        <v>36</v>
      </c>
    </row>
    <row r="179" spans="1:64" ht="15">
      <c r="A179" s="64" t="s">
        <v>296</v>
      </c>
      <c r="B179" s="64" t="s">
        <v>296</v>
      </c>
      <c r="C179" s="65" t="s">
        <v>3681</v>
      </c>
      <c r="D179" s="66">
        <v>7.2</v>
      </c>
      <c r="E179" s="67" t="s">
        <v>136</v>
      </c>
      <c r="F179" s="68">
        <v>27.411764705882355</v>
      </c>
      <c r="G179" s="65"/>
      <c r="H179" s="69"/>
      <c r="I179" s="70"/>
      <c r="J179" s="70"/>
      <c r="K179" s="34" t="s">
        <v>65</v>
      </c>
      <c r="L179" s="77">
        <v>179</v>
      </c>
      <c r="M179" s="77"/>
      <c r="N179" s="72"/>
      <c r="O179" s="79" t="s">
        <v>176</v>
      </c>
      <c r="P179" s="81">
        <v>43533.65634259259</v>
      </c>
      <c r="Q179" s="79" t="s">
        <v>445</v>
      </c>
      <c r="R179" s="79"/>
      <c r="S179" s="79"/>
      <c r="T179" s="79" t="s">
        <v>586</v>
      </c>
      <c r="U179" s="79"/>
      <c r="V179" s="82" t="s">
        <v>721</v>
      </c>
      <c r="W179" s="81">
        <v>43533.65634259259</v>
      </c>
      <c r="X179" s="82" t="s">
        <v>894</v>
      </c>
      <c r="Y179" s="79"/>
      <c r="Z179" s="79"/>
      <c r="AA179" s="85" t="s">
        <v>1192</v>
      </c>
      <c r="AB179" s="79"/>
      <c r="AC179" s="79" t="b">
        <v>0</v>
      </c>
      <c r="AD179" s="79">
        <v>3</v>
      </c>
      <c r="AE179" s="85" t="s">
        <v>1389</v>
      </c>
      <c r="AF179" s="79" t="b">
        <v>0</v>
      </c>
      <c r="AG179" s="79" t="s">
        <v>1401</v>
      </c>
      <c r="AH179" s="79"/>
      <c r="AI179" s="85" t="s">
        <v>1389</v>
      </c>
      <c r="AJ179" s="79" t="b">
        <v>0</v>
      </c>
      <c r="AK179" s="79">
        <v>0</v>
      </c>
      <c r="AL179" s="85" t="s">
        <v>1389</v>
      </c>
      <c r="AM179" s="79" t="s">
        <v>1413</v>
      </c>
      <c r="AN179" s="79" t="b">
        <v>0</v>
      </c>
      <c r="AO179" s="85" t="s">
        <v>1192</v>
      </c>
      <c r="AP179" s="79" t="s">
        <v>176</v>
      </c>
      <c r="AQ179" s="79">
        <v>0</v>
      </c>
      <c r="AR179" s="79">
        <v>0</v>
      </c>
      <c r="AS179" s="79" t="s">
        <v>1419</v>
      </c>
      <c r="AT179" s="79" t="s">
        <v>1423</v>
      </c>
      <c r="AU179" s="79" t="s">
        <v>1424</v>
      </c>
      <c r="AV179" s="79" t="s">
        <v>1425</v>
      </c>
      <c r="AW179" s="79" t="s">
        <v>1429</v>
      </c>
      <c r="AX179" s="79" t="s">
        <v>1433</v>
      </c>
      <c r="AY179" s="79" t="s">
        <v>1437</v>
      </c>
      <c r="AZ179" s="82" t="s">
        <v>1439</v>
      </c>
      <c r="BA179">
        <v>4</v>
      </c>
      <c r="BB179" s="78" t="str">
        <f>REPLACE(INDEX(GroupVertices[Group],MATCH(Edges[[#This Row],[Vertex 1]],GroupVertices[Vertex],0)),1,1,"")</f>
        <v>9</v>
      </c>
      <c r="BC179" s="78" t="str">
        <f>REPLACE(INDEX(GroupVertices[Group],MATCH(Edges[[#This Row],[Vertex 2]],GroupVertices[Vertex],0)),1,1,"")</f>
        <v>9</v>
      </c>
      <c r="BD179" s="48">
        <v>2</v>
      </c>
      <c r="BE179" s="49">
        <v>5</v>
      </c>
      <c r="BF179" s="48">
        <v>0</v>
      </c>
      <c r="BG179" s="49">
        <v>0</v>
      </c>
      <c r="BH179" s="48">
        <v>0</v>
      </c>
      <c r="BI179" s="49">
        <v>0</v>
      </c>
      <c r="BJ179" s="48">
        <v>38</v>
      </c>
      <c r="BK179" s="49">
        <v>95</v>
      </c>
      <c r="BL179" s="48">
        <v>40</v>
      </c>
    </row>
    <row r="180" spans="1:64" ht="15">
      <c r="A180" s="64" t="s">
        <v>296</v>
      </c>
      <c r="B180" s="64" t="s">
        <v>296</v>
      </c>
      <c r="C180" s="65" t="s">
        <v>3681</v>
      </c>
      <c r="D180" s="66">
        <v>7.2</v>
      </c>
      <c r="E180" s="67" t="s">
        <v>136</v>
      </c>
      <c r="F180" s="68">
        <v>27.411764705882355</v>
      </c>
      <c r="G180" s="65"/>
      <c r="H180" s="69"/>
      <c r="I180" s="70"/>
      <c r="J180" s="70"/>
      <c r="K180" s="34" t="s">
        <v>65</v>
      </c>
      <c r="L180" s="77">
        <v>180</v>
      </c>
      <c r="M180" s="77"/>
      <c r="N180" s="72"/>
      <c r="O180" s="79" t="s">
        <v>176</v>
      </c>
      <c r="P180" s="81">
        <v>43533.66087962963</v>
      </c>
      <c r="Q180" s="79" t="s">
        <v>446</v>
      </c>
      <c r="R180" s="79"/>
      <c r="S180" s="79"/>
      <c r="T180" s="79" t="s">
        <v>586</v>
      </c>
      <c r="U180" s="79"/>
      <c r="V180" s="82" t="s">
        <v>721</v>
      </c>
      <c r="W180" s="81">
        <v>43533.66087962963</v>
      </c>
      <c r="X180" s="82" t="s">
        <v>895</v>
      </c>
      <c r="Y180" s="79"/>
      <c r="Z180" s="79"/>
      <c r="AA180" s="85" t="s">
        <v>1193</v>
      </c>
      <c r="AB180" s="79"/>
      <c r="AC180" s="79" t="b">
        <v>0</v>
      </c>
      <c r="AD180" s="79">
        <v>1</v>
      </c>
      <c r="AE180" s="85" t="s">
        <v>1389</v>
      </c>
      <c r="AF180" s="79" t="b">
        <v>0</v>
      </c>
      <c r="AG180" s="79" t="s">
        <v>1401</v>
      </c>
      <c r="AH180" s="79"/>
      <c r="AI180" s="85" t="s">
        <v>1389</v>
      </c>
      <c r="AJ180" s="79" t="b">
        <v>0</v>
      </c>
      <c r="AK180" s="79">
        <v>0</v>
      </c>
      <c r="AL180" s="85" t="s">
        <v>1389</v>
      </c>
      <c r="AM180" s="79" t="s">
        <v>1413</v>
      </c>
      <c r="AN180" s="79" t="b">
        <v>0</v>
      </c>
      <c r="AO180" s="85" t="s">
        <v>1193</v>
      </c>
      <c r="AP180" s="79" t="s">
        <v>176</v>
      </c>
      <c r="AQ180" s="79">
        <v>0</v>
      </c>
      <c r="AR180" s="79">
        <v>0</v>
      </c>
      <c r="AS180" s="79" t="s">
        <v>1419</v>
      </c>
      <c r="AT180" s="79" t="s">
        <v>1423</v>
      </c>
      <c r="AU180" s="79" t="s">
        <v>1424</v>
      </c>
      <c r="AV180" s="79" t="s">
        <v>1425</v>
      </c>
      <c r="AW180" s="79" t="s">
        <v>1429</v>
      </c>
      <c r="AX180" s="79" t="s">
        <v>1433</v>
      </c>
      <c r="AY180" s="79" t="s">
        <v>1437</v>
      </c>
      <c r="AZ180" s="82" t="s">
        <v>1439</v>
      </c>
      <c r="BA180">
        <v>4</v>
      </c>
      <c r="BB180" s="78" t="str">
        <f>REPLACE(INDEX(GroupVertices[Group],MATCH(Edges[[#This Row],[Vertex 1]],GroupVertices[Vertex],0)),1,1,"")</f>
        <v>9</v>
      </c>
      <c r="BC180" s="78" t="str">
        <f>REPLACE(INDEX(GroupVertices[Group],MATCH(Edges[[#This Row],[Vertex 2]],GroupVertices[Vertex],0)),1,1,"")</f>
        <v>9</v>
      </c>
      <c r="BD180" s="48">
        <v>0</v>
      </c>
      <c r="BE180" s="49">
        <v>0</v>
      </c>
      <c r="BF180" s="48">
        <v>0</v>
      </c>
      <c r="BG180" s="49">
        <v>0</v>
      </c>
      <c r="BH180" s="48">
        <v>0</v>
      </c>
      <c r="BI180" s="49">
        <v>0</v>
      </c>
      <c r="BJ180" s="48">
        <v>40</v>
      </c>
      <c r="BK180" s="49">
        <v>100</v>
      </c>
      <c r="BL180" s="48">
        <v>40</v>
      </c>
    </row>
    <row r="181" spans="1:64" ht="15">
      <c r="A181" s="64" t="s">
        <v>296</v>
      </c>
      <c r="B181" s="64" t="s">
        <v>296</v>
      </c>
      <c r="C181" s="65" t="s">
        <v>3681</v>
      </c>
      <c r="D181" s="66">
        <v>7.2</v>
      </c>
      <c r="E181" s="67" t="s">
        <v>136</v>
      </c>
      <c r="F181" s="68">
        <v>27.411764705882355</v>
      </c>
      <c r="G181" s="65"/>
      <c r="H181" s="69"/>
      <c r="I181" s="70"/>
      <c r="J181" s="70"/>
      <c r="K181" s="34" t="s">
        <v>65</v>
      </c>
      <c r="L181" s="77">
        <v>181</v>
      </c>
      <c r="M181" s="77"/>
      <c r="N181" s="72"/>
      <c r="O181" s="79" t="s">
        <v>176</v>
      </c>
      <c r="P181" s="81">
        <v>43533.66520833333</v>
      </c>
      <c r="Q181" s="79" t="s">
        <v>447</v>
      </c>
      <c r="R181" s="79"/>
      <c r="S181" s="79"/>
      <c r="T181" s="79" t="s">
        <v>586</v>
      </c>
      <c r="U181" s="79"/>
      <c r="V181" s="82" t="s">
        <v>721</v>
      </c>
      <c r="W181" s="81">
        <v>43533.66520833333</v>
      </c>
      <c r="X181" s="82" t="s">
        <v>896</v>
      </c>
      <c r="Y181" s="79"/>
      <c r="Z181" s="79"/>
      <c r="AA181" s="85" t="s">
        <v>1194</v>
      </c>
      <c r="AB181" s="79"/>
      <c r="AC181" s="79" t="b">
        <v>0</v>
      </c>
      <c r="AD181" s="79">
        <v>1</v>
      </c>
      <c r="AE181" s="85" t="s">
        <v>1389</v>
      </c>
      <c r="AF181" s="79" t="b">
        <v>0</v>
      </c>
      <c r="AG181" s="79" t="s">
        <v>1401</v>
      </c>
      <c r="AH181" s="79"/>
      <c r="AI181" s="85" t="s">
        <v>1389</v>
      </c>
      <c r="AJ181" s="79" t="b">
        <v>0</v>
      </c>
      <c r="AK181" s="79">
        <v>0</v>
      </c>
      <c r="AL181" s="85" t="s">
        <v>1389</v>
      </c>
      <c r="AM181" s="79" t="s">
        <v>1413</v>
      </c>
      <c r="AN181" s="79" t="b">
        <v>0</v>
      </c>
      <c r="AO181" s="85" t="s">
        <v>1194</v>
      </c>
      <c r="AP181" s="79" t="s">
        <v>176</v>
      </c>
      <c r="AQ181" s="79">
        <v>0</v>
      </c>
      <c r="AR181" s="79">
        <v>0</v>
      </c>
      <c r="AS181" s="79" t="s">
        <v>1419</v>
      </c>
      <c r="AT181" s="79" t="s">
        <v>1423</v>
      </c>
      <c r="AU181" s="79" t="s">
        <v>1424</v>
      </c>
      <c r="AV181" s="79" t="s">
        <v>1425</v>
      </c>
      <c r="AW181" s="79" t="s">
        <v>1429</v>
      </c>
      <c r="AX181" s="79" t="s">
        <v>1433</v>
      </c>
      <c r="AY181" s="79" t="s">
        <v>1437</v>
      </c>
      <c r="AZ181" s="82" t="s">
        <v>1439</v>
      </c>
      <c r="BA181">
        <v>4</v>
      </c>
      <c r="BB181" s="78" t="str">
        <f>REPLACE(INDEX(GroupVertices[Group],MATCH(Edges[[#This Row],[Vertex 1]],GroupVertices[Vertex],0)),1,1,"")</f>
        <v>9</v>
      </c>
      <c r="BC181" s="78" t="str">
        <f>REPLACE(INDEX(GroupVertices[Group],MATCH(Edges[[#This Row],[Vertex 2]],GroupVertices[Vertex],0)),1,1,"")</f>
        <v>9</v>
      </c>
      <c r="BD181" s="48">
        <v>1</v>
      </c>
      <c r="BE181" s="49">
        <v>3.5714285714285716</v>
      </c>
      <c r="BF181" s="48">
        <v>0</v>
      </c>
      <c r="BG181" s="49">
        <v>0</v>
      </c>
      <c r="BH181" s="48">
        <v>0</v>
      </c>
      <c r="BI181" s="49">
        <v>0</v>
      </c>
      <c r="BJ181" s="48">
        <v>27</v>
      </c>
      <c r="BK181" s="49">
        <v>96.42857142857143</v>
      </c>
      <c r="BL181" s="48">
        <v>28</v>
      </c>
    </row>
    <row r="182" spans="1:64" ht="15">
      <c r="A182" s="64" t="s">
        <v>297</v>
      </c>
      <c r="B182" s="64" t="s">
        <v>306</v>
      </c>
      <c r="C182" s="65" t="s">
        <v>3678</v>
      </c>
      <c r="D182" s="66">
        <v>3</v>
      </c>
      <c r="E182" s="67" t="s">
        <v>132</v>
      </c>
      <c r="F182" s="68">
        <v>32</v>
      </c>
      <c r="G182" s="65"/>
      <c r="H182" s="69"/>
      <c r="I182" s="70"/>
      <c r="J182" s="70"/>
      <c r="K182" s="34" t="s">
        <v>65</v>
      </c>
      <c r="L182" s="77">
        <v>182</v>
      </c>
      <c r="M182" s="77"/>
      <c r="N182" s="72"/>
      <c r="O182" s="79" t="s">
        <v>395</v>
      </c>
      <c r="P182" s="81">
        <v>43533.66563657407</v>
      </c>
      <c r="Q182" s="79" t="s">
        <v>448</v>
      </c>
      <c r="R182" s="79"/>
      <c r="S182" s="79"/>
      <c r="T182" s="79" t="s">
        <v>584</v>
      </c>
      <c r="U182" s="79"/>
      <c r="V182" s="82" t="s">
        <v>722</v>
      </c>
      <c r="W182" s="81">
        <v>43533.66563657407</v>
      </c>
      <c r="X182" s="82" t="s">
        <v>897</v>
      </c>
      <c r="Y182" s="79"/>
      <c r="Z182" s="79"/>
      <c r="AA182" s="85" t="s">
        <v>1195</v>
      </c>
      <c r="AB182" s="79"/>
      <c r="AC182" s="79" t="b">
        <v>0</v>
      </c>
      <c r="AD182" s="79">
        <v>0</v>
      </c>
      <c r="AE182" s="85" t="s">
        <v>1389</v>
      </c>
      <c r="AF182" s="79" t="b">
        <v>0</v>
      </c>
      <c r="AG182" s="79" t="s">
        <v>1401</v>
      </c>
      <c r="AH182" s="79"/>
      <c r="AI182" s="85" t="s">
        <v>1389</v>
      </c>
      <c r="AJ182" s="79" t="b">
        <v>0</v>
      </c>
      <c r="AK182" s="79">
        <v>11</v>
      </c>
      <c r="AL182" s="85" t="s">
        <v>1358</v>
      </c>
      <c r="AM182" s="79" t="s">
        <v>1411</v>
      </c>
      <c r="AN182" s="79" t="b">
        <v>0</v>
      </c>
      <c r="AO182" s="85" t="s">
        <v>1358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2</v>
      </c>
      <c r="BE182" s="49">
        <v>10</v>
      </c>
      <c r="BF182" s="48">
        <v>0</v>
      </c>
      <c r="BG182" s="49">
        <v>0</v>
      </c>
      <c r="BH182" s="48">
        <v>0</v>
      </c>
      <c r="BI182" s="49">
        <v>0</v>
      </c>
      <c r="BJ182" s="48">
        <v>18</v>
      </c>
      <c r="BK182" s="49">
        <v>90</v>
      </c>
      <c r="BL182" s="48">
        <v>20</v>
      </c>
    </row>
    <row r="183" spans="1:64" ht="15">
      <c r="A183" s="64" t="s">
        <v>298</v>
      </c>
      <c r="B183" s="64" t="s">
        <v>358</v>
      </c>
      <c r="C183" s="65" t="s">
        <v>3678</v>
      </c>
      <c r="D183" s="66">
        <v>3</v>
      </c>
      <c r="E183" s="67" t="s">
        <v>132</v>
      </c>
      <c r="F183" s="68">
        <v>32</v>
      </c>
      <c r="G183" s="65"/>
      <c r="H183" s="69"/>
      <c r="I183" s="70"/>
      <c r="J183" s="70"/>
      <c r="K183" s="34" t="s">
        <v>65</v>
      </c>
      <c r="L183" s="77">
        <v>183</v>
      </c>
      <c r="M183" s="77"/>
      <c r="N183" s="72"/>
      <c r="O183" s="79" t="s">
        <v>395</v>
      </c>
      <c r="P183" s="81">
        <v>43533.666342592594</v>
      </c>
      <c r="Q183" s="79" t="s">
        <v>449</v>
      </c>
      <c r="R183" s="82" t="s">
        <v>548</v>
      </c>
      <c r="S183" s="79" t="s">
        <v>577</v>
      </c>
      <c r="T183" s="79" t="s">
        <v>586</v>
      </c>
      <c r="U183" s="79"/>
      <c r="V183" s="82" t="s">
        <v>723</v>
      </c>
      <c r="W183" s="81">
        <v>43533.666342592594</v>
      </c>
      <c r="X183" s="82" t="s">
        <v>898</v>
      </c>
      <c r="Y183" s="79"/>
      <c r="Z183" s="79"/>
      <c r="AA183" s="85" t="s">
        <v>1196</v>
      </c>
      <c r="AB183" s="79"/>
      <c r="AC183" s="79" t="b">
        <v>0</v>
      </c>
      <c r="AD183" s="79">
        <v>0</v>
      </c>
      <c r="AE183" s="85" t="s">
        <v>1389</v>
      </c>
      <c r="AF183" s="79" t="b">
        <v>1</v>
      </c>
      <c r="AG183" s="79" t="s">
        <v>1401</v>
      </c>
      <c r="AH183" s="79"/>
      <c r="AI183" s="85" t="s">
        <v>1405</v>
      </c>
      <c r="AJ183" s="79" t="b">
        <v>0</v>
      </c>
      <c r="AK183" s="79">
        <v>2</v>
      </c>
      <c r="AL183" s="85" t="s">
        <v>1306</v>
      </c>
      <c r="AM183" s="79" t="s">
        <v>1411</v>
      </c>
      <c r="AN183" s="79" t="b">
        <v>0</v>
      </c>
      <c r="AO183" s="85" t="s">
        <v>1306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v>1</v>
      </c>
      <c r="BE183" s="49">
        <v>8.333333333333334</v>
      </c>
      <c r="BF183" s="48">
        <v>0</v>
      </c>
      <c r="BG183" s="49">
        <v>0</v>
      </c>
      <c r="BH183" s="48">
        <v>0</v>
      </c>
      <c r="BI183" s="49">
        <v>0</v>
      </c>
      <c r="BJ183" s="48">
        <v>11</v>
      </c>
      <c r="BK183" s="49">
        <v>91.66666666666667</v>
      </c>
      <c r="BL183" s="48">
        <v>12</v>
      </c>
    </row>
    <row r="184" spans="1:64" ht="15">
      <c r="A184" s="64" t="s">
        <v>298</v>
      </c>
      <c r="B184" s="64" t="s">
        <v>350</v>
      </c>
      <c r="C184" s="65" t="s">
        <v>3678</v>
      </c>
      <c r="D184" s="66">
        <v>3</v>
      </c>
      <c r="E184" s="67" t="s">
        <v>132</v>
      </c>
      <c r="F184" s="68">
        <v>32</v>
      </c>
      <c r="G184" s="65"/>
      <c r="H184" s="69"/>
      <c r="I184" s="70"/>
      <c r="J184" s="70"/>
      <c r="K184" s="34" t="s">
        <v>65</v>
      </c>
      <c r="L184" s="77">
        <v>184</v>
      </c>
      <c r="M184" s="77"/>
      <c r="N184" s="72"/>
      <c r="O184" s="79" t="s">
        <v>395</v>
      </c>
      <c r="P184" s="81">
        <v>43533.666342592594</v>
      </c>
      <c r="Q184" s="79" t="s">
        <v>449</v>
      </c>
      <c r="R184" s="82" t="s">
        <v>548</v>
      </c>
      <c r="S184" s="79" t="s">
        <v>577</v>
      </c>
      <c r="T184" s="79" t="s">
        <v>586</v>
      </c>
      <c r="U184" s="79"/>
      <c r="V184" s="82" t="s">
        <v>723</v>
      </c>
      <c r="W184" s="81">
        <v>43533.666342592594</v>
      </c>
      <c r="X184" s="82" t="s">
        <v>898</v>
      </c>
      <c r="Y184" s="79"/>
      <c r="Z184" s="79"/>
      <c r="AA184" s="85" t="s">
        <v>1196</v>
      </c>
      <c r="AB184" s="79"/>
      <c r="AC184" s="79" t="b">
        <v>0</v>
      </c>
      <c r="AD184" s="79">
        <v>0</v>
      </c>
      <c r="AE184" s="85" t="s">
        <v>1389</v>
      </c>
      <c r="AF184" s="79" t="b">
        <v>1</v>
      </c>
      <c r="AG184" s="79" t="s">
        <v>1401</v>
      </c>
      <c r="AH184" s="79"/>
      <c r="AI184" s="85" t="s">
        <v>1405</v>
      </c>
      <c r="AJ184" s="79" t="b">
        <v>0</v>
      </c>
      <c r="AK184" s="79">
        <v>2</v>
      </c>
      <c r="AL184" s="85" t="s">
        <v>1306</v>
      </c>
      <c r="AM184" s="79" t="s">
        <v>1411</v>
      </c>
      <c r="AN184" s="79" t="b">
        <v>0</v>
      </c>
      <c r="AO184" s="85" t="s">
        <v>1306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2</v>
      </c>
      <c r="BD184" s="48"/>
      <c r="BE184" s="49"/>
      <c r="BF184" s="48"/>
      <c r="BG184" s="49"/>
      <c r="BH184" s="48"/>
      <c r="BI184" s="49"/>
      <c r="BJ184" s="48"/>
      <c r="BK184" s="49"/>
      <c r="BL184" s="48"/>
    </row>
    <row r="185" spans="1:64" ht="15">
      <c r="A185" s="64" t="s">
        <v>299</v>
      </c>
      <c r="B185" s="64" t="s">
        <v>381</v>
      </c>
      <c r="C185" s="65" t="s">
        <v>3678</v>
      </c>
      <c r="D185" s="66">
        <v>3</v>
      </c>
      <c r="E185" s="67" t="s">
        <v>132</v>
      </c>
      <c r="F185" s="68">
        <v>32</v>
      </c>
      <c r="G185" s="65"/>
      <c r="H185" s="69"/>
      <c r="I185" s="70"/>
      <c r="J185" s="70"/>
      <c r="K185" s="34" t="s">
        <v>65</v>
      </c>
      <c r="L185" s="77">
        <v>185</v>
      </c>
      <c r="M185" s="77"/>
      <c r="N185" s="72"/>
      <c r="O185" s="79" t="s">
        <v>395</v>
      </c>
      <c r="P185" s="81">
        <v>43533.66579861111</v>
      </c>
      <c r="Q185" s="79" t="s">
        <v>450</v>
      </c>
      <c r="R185" s="82" t="s">
        <v>549</v>
      </c>
      <c r="S185" s="79" t="s">
        <v>576</v>
      </c>
      <c r="T185" s="79" t="s">
        <v>586</v>
      </c>
      <c r="U185" s="79"/>
      <c r="V185" s="82" t="s">
        <v>724</v>
      </c>
      <c r="W185" s="81">
        <v>43533.66579861111</v>
      </c>
      <c r="X185" s="82" t="s">
        <v>899</v>
      </c>
      <c r="Y185" s="79"/>
      <c r="Z185" s="79"/>
      <c r="AA185" s="85" t="s">
        <v>1197</v>
      </c>
      <c r="AB185" s="79"/>
      <c r="AC185" s="79" t="b">
        <v>0</v>
      </c>
      <c r="AD185" s="79">
        <v>2</v>
      </c>
      <c r="AE185" s="85" t="s">
        <v>1389</v>
      </c>
      <c r="AF185" s="79" t="b">
        <v>1</v>
      </c>
      <c r="AG185" s="79" t="s">
        <v>1401</v>
      </c>
      <c r="AH185" s="79"/>
      <c r="AI185" s="85" t="s">
        <v>1376</v>
      </c>
      <c r="AJ185" s="79" t="b">
        <v>0</v>
      </c>
      <c r="AK185" s="79">
        <v>1</v>
      </c>
      <c r="AL185" s="85" t="s">
        <v>1389</v>
      </c>
      <c r="AM185" s="79" t="s">
        <v>1411</v>
      </c>
      <c r="AN185" s="79" t="b">
        <v>0</v>
      </c>
      <c r="AO185" s="85" t="s">
        <v>1197</v>
      </c>
      <c r="AP185" s="79" t="s">
        <v>176</v>
      </c>
      <c r="AQ185" s="79">
        <v>0</v>
      </c>
      <c r="AR185" s="79">
        <v>0</v>
      </c>
      <c r="AS185" s="79" t="s">
        <v>1420</v>
      </c>
      <c r="AT185" s="79" t="s">
        <v>1423</v>
      </c>
      <c r="AU185" s="79" t="s">
        <v>1424</v>
      </c>
      <c r="AV185" s="79" t="s">
        <v>1426</v>
      </c>
      <c r="AW185" s="79" t="s">
        <v>1430</v>
      </c>
      <c r="AX185" s="79" t="s">
        <v>1434</v>
      </c>
      <c r="AY185" s="79" t="s">
        <v>1437</v>
      </c>
      <c r="AZ185" s="82" t="s">
        <v>1440</v>
      </c>
      <c r="BA185">
        <v>1</v>
      </c>
      <c r="BB185" s="78" t="str">
        <f>REPLACE(INDEX(GroupVertices[Group],MATCH(Edges[[#This Row],[Vertex 1]],GroupVertices[Vertex],0)),1,1,"")</f>
        <v>10</v>
      </c>
      <c r="BC185" s="78" t="str">
        <f>REPLACE(INDEX(GroupVertices[Group],MATCH(Edges[[#This Row],[Vertex 2]],GroupVertices[Vertex],0)),1,1,"")</f>
        <v>10</v>
      </c>
      <c r="BD185" s="48"/>
      <c r="BE185" s="49"/>
      <c r="BF185" s="48"/>
      <c r="BG185" s="49"/>
      <c r="BH185" s="48"/>
      <c r="BI185" s="49"/>
      <c r="BJ185" s="48"/>
      <c r="BK185" s="49"/>
      <c r="BL185" s="48"/>
    </row>
    <row r="186" spans="1:64" ht="15">
      <c r="A186" s="64" t="s">
        <v>300</v>
      </c>
      <c r="B186" s="64" t="s">
        <v>381</v>
      </c>
      <c r="C186" s="65" t="s">
        <v>3678</v>
      </c>
      <c r="D186" s="66">
        <v>3</v>
      </c>
      <c r="E186" s="67" t="s">
        <v>132</v>
      </c>
      <c r="F186" s="68">
        <v>32</v>
      </c>
      <c r="G186" s="65"/>
      <c r="H186" s="69"/>
      <c r="I186" s="70"/>
      <c r="J186" s="70"/>
      <c r="K186" s="34" t="s">
        <v>65</v>
      </c>
      <c r="L186" s="77">
        <v>186</v>
      </c>
      <c r="M186" s="77"/>
      <c r="N186" s="72"/>
      <c r="O186" s="79" t="s">
        <v>395</v>
      </c>
      <c r="P186" s="81">
        <v>43533.66636574074</v>
      </c>
      <c r="Q186" s="79" t="s">
        <v>451</v>
      </c>
      <c r="R186" s="79"/>
      <c r="S186" s="79"/>
      <c r="T186" s="79"/>
      <c r="U186" s="79"/>
      <c r="V186" s="82" t="s">
        <v>725</v>
      </c>
      <c r="W186" s="81">
        <v>43533.66636574074</v>
      </c>
      <c r="X186" s="82" t="s">
        <v>900</v>
      </c>
      <c r="Y186" s="79"/>
      <c r="Z186" s="79"/>
      <c r="AA186" s="85" t="s">
        <v>1198</v>
      </c>
      <c r="AB186" s="79"/>
      <c r="AC186" s="79" t="b">
        <v>0</v>
      </c>
      <c r="AD186" s="79">
        <v>0</v>
      </c>
      <c r="AE186" s="85" t="s">
        <v>1389</v>
      </c>
      <c r="AF186" s="79" t="b">
        <v>1</v>
      </c>
      <c r="AG186" s="79" t="s">
        <v>1401</v>
      </c>
      <c r="AH186" s="79"/>
      <c r="AI186" s="85" t="s">
        <v>1376</v>
      </c>
      <c r="AJ186" s="79" t="b">
        <v>0</v>
      </c>
      <c r="AK186" s="79">
        <v>1</v>
      </c>
      <c r="AL186" s="85" t="s">
        <v>1197</v>
      </c>
      <c r="AM186" s="79" t="s">
        <v>1411</v>
      </c>
      <c r="AN186" s="79" t="b">
        <v>0</v>
      </c>
      <c r="AO186" s="85" t="s">
        <v>1197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10</v>
      </c>
      <c r="BC186" s="78" t="str">
        <f>REPLACE(INDEX(GroupVertices[Group],MATCH(Edges[[#This Row],[Vertex 2]],GroupVertices[Vertex],0)),1,1,"")</f>
        <v>10</v>
      </c>
      <c r="BD186" s="48"/>
      <c r="BE186" s="49"/>
      <c r="BF186" s="48"/>
      <c r="BG186" s="49"/>
      <c r="BH186" s="48"/>
      <c r="BI186" s="49"/>
      <c r="BJ186" s="48"/>
      <c r="BK186" s="49"/>
      <c r="BL186" s="48"/>
    </row>
    <row r="187" spans="1:64" ht="15">
      <c r="A187" s="64" t="s">
        <v>299</v>
      </c>
      <c r="B187" s="64" t="s">
        <v>300</v>
      </c>
      <c r="C187" s="65" t="s">
        <v>3678</v>
      </c>
      <c r="D187" s="66">
        <v>3</v>
      </c>
      <c r="E187" s="67" t="s">
        <v>132</v>
      </c>
      <c r="F187" s="68">
        <v>32</v>
      </c>
      <c r="G187" s="65"/>
      <c r="H187" s="69"/>
      <c r="I187" s="70"/>
      <c r="J187" s="70"/>
      <c r="K187" s="34" t="s">
        <v>66</v>
      </c>
      <c r="L187" s="77">
        <v>187</v>
      </c>
      <c r="M187" s="77"/>
      <c r="N187" s="72"/>
      <c r="O187" s="79" t="s">
        <v>395</v>
      </c>
      <c r="P187" s="81">
        <v>43533.66579861111</v>
      </c>
      <c r="Q187" s="79" t="s">
        <v>450</v>
      </c>
      <c r="R187" s="82" t="s">
        <v>549</v>
      </c>
      <c r="S187" s="79" t="s">
        <v>576</v>
      </c>
      <c r="T187" s="79" t="s">
        <v>586</v>
      </c>
      <c r="U187" s="79"/>
      <c r="V187" s="82" t="s">
        <v>724</v>
      </c>
      <c r="W187" s="81">
        <v>43533.66579861111</v>
      </c>
      <c r="X187" s="82" t="s">
        <v>899</v>
      </c>
      <c r="Y187" s="79"/>
      <c r="Z187" s="79"/>
      <c r="AA187" s="85" t="s">
        <v>1197</v>
      </c>
      <c r="AB187" s="79"/>
      <c r="AC187" s="79" t="b">
        <v>0</v>
      </c>
      <c r="AD187" s="79">
        <v>2</v>
      </c>
      <c r="AE187" s="85" t="s">
        <v>1389</v>
      </c>
      <c r="AF187" s="79" t="b">
        <v>1</v>
      </c>
      <c r="AG187" s="79" t="s">
        <v>1401</v>
      </c>
      <c r="AH187" s="79"/>
      <c r="AI187" s="85" t="s">
        <v>1376</v>
      </c>
      <c r="AJ187" s="79" t="b">
        <v>0</v>
      </c>
      <c r="AK187" s="79">
        <v>1</v>
      </c>
      <c r="AL187" s="85" t="s">
        <v>1389</v>
      </c>
      <c r="AM187" s="79" t="s">
        <v>1411</v>
      </c>
      <c r="AN187" s="79" t="b">
        <v>0</v>
      </c>
      <c r="AO187" s="85" t="s">
        <v>1197</v>
      </c>
      <c r="AP187" s="79" t="s">
        <v>176</v>
      </c>
      <c r="AQ187" s="79">
        <v>0</v>
      </c>
      <c r="AR187" s="79">
        <v>0</v>
      </c>
      <c r="AS187" s="79" t="s">
        <v>1420</v>
      </c>
      <c r="AT187" s="79" t="s">
        <v>1423</v>
      </c>
      <c r="AU187" s="79" t="s">
        <v>1424</v>
      </c>
      <c r="AV187" s="79" t="s">
        <v>1426</v>
      </c>
      <c r="AW187" s="79" t="s">
        <v>1430</v>
      </c>
      <c r="AX187" s="79" t="s">
        <v>1434</v>
      </c>
      <c r="AY187" s="79" t="s">
        <v>1437</v>
      </c>
      <c r="AZ187" s="82" t="s">
        <v>1440</v>
      </c>
      <c r="BA187">
        <v>1</v>
      </c>
      <c r="BB187" s="78" t="str">
        <f>REPLACE(INDEX(GroupVertices[Group],MATCH(Edges[[#This Row],[Vertex 1]],GroupVertices[Vertex],0)),1,1,"")</f>
        <v>10</v>
      </c>
      <c r="BC187" s="78" t="str">
        <f>REPLACE(INDEX(GroupVertices[Group],MATCH(Edges[[#This Row],[Vertex 2]],GroupVertices[Vertex],0)),1,1,"")</f>
        <v>10</v>
      </c>
      <c r="BD187" s="48">
        <v>0</v>
      </c>
      <c r="BE187" s="49">
        <v>0</v>
      </c>
      <c r="BF187" s="48">
        <v>0</v>
      </c>
      <c r="BG187" s="49">
        <v>0</v>
      </c>
      <c r="BH187" s="48">
        <v>0</v>
      </c>
      <c r="BI187" s="49">
        <v>0</v>
      </c>
      <c r="BJ187" s="48">
        <v>20</v>
      </c>
      <c r="BK187" s="49">
        <v>100</v>
      </c>
      <c r="BL187" s="48">
        <v>20</v>
      </c>
    </row>
    <row r="188" spans="1:64" ht="15">
      <c r="A188" s="64" t="s">
        <v>300</v>
      </c>
      <c r="B188" s="64" t="s">
        <v>299</v>
      </c>
      <c r="C188" s="65" t="s">
        <v>3678</v>
      </c>
      <c r="D188" s="66">
        <v>3</v>
      </c>
      <c r="E188" s="67" t="s">
        <v>132</v>
      </c>
      <c r="F188" s="68">
        <v>32</v>
      </c>
      <c r="G188" s="65"/>
      <c r="H188" s="69"/>
      <c r="I188" s="70"/>
      <c r="J188" s="70"/>
      <c r="K188" s="34" t="s">
        <v>66</v>
      </c>
      <c r="L188" s="77">
        <v>188</v>
      </c>
      <c r="M188" s="77"/>
      <c r="N188" s="72"/>
      <c r="O188" s="79" t="s">
        <v>395</v>
      </c>
      <c r="P188" s="81">
        <v>43533.66636574074</v>
      </c>
      <c r="Q188" s="79" t="s">
        <v>451</v>
      </c>
      <c r="R188" s="79"/>
      <c r="S188" s="79"/>
      <c r="T188" s="79"/>
      <c r="U188" s="79"/>
      <c r="V188" s="82" t="s">
        <v>725</v>
      </c>
      <c r="W188" s="81">
        <v>43533.66636574074</v>
      </c>
      <c r="X188" s="82" t="s">
        <v>900</v>
      </c>
      <c r="Y188" s="79"/>
      <c r="Z188" s="79"/>
      <c r="AA188" s="85" t="s">
        <v>1198</v>
      </c>
      <c r="AB188" s="79"/>
      <c r="AC188" s="79" t="b">
        <v>0</v>
      </c>
      <c r="AD188" s="79">
        <v>0</v>
      </c>
      <c r="AE188" s="85" t="s">
        <v>1389</v>
      </c>
      <c r="AF188" s="79" t="b">
        <v>1</v>
      </c>
      <c r="AG188" s="79" t="s">
        <v>1401</v>
      </c>
      <c r="AH188" s="79"/>
      <c r="AI188" s="85" t="s">
        <v>1376</v>
      </c>
      <c r="AJ188" s="79" t="b">
        <v>0</v>
      </c>
      <c r="AK188" s="79">
        <v>1</v>
      </c>
      <c r="AL188" s="85" t="s">
        <v>1197</v>
      </c>
      <c r="AM188" s="79" t="s">
        <v>1411</v>
      </c>
      <c r="AN188" s="79" t="b">
        <v>0</v>
      </c>
      <c r="AO188" s="85" t="s">
        <v>1197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10</v>
      </c>
      <c r="BC188" s="78" t="str">
        <f>REPLACE(INDEX(GroupVertices[Group],MATCH(Edges[[#This Row],[Vertex 2]],GroupVertices[Vertex],0)),1,1,"")</f>
        <v>10</v>
      </c>
      <c r="BD188" s="48">
        <v>0</v>
      </c>
      <c r="BE188" s="49">
        <v>0</v>
      </c>
      <c r="BF188" s="48">
        <v>0</v>
      </c>
      <c r="BG188" s="49">
        <v>0</v>
      </c>
      <c r="BH188" s="48">
        <v>0</v>
      </c>
      <c r="BI188" s="49">
        <v>0</v>
      </c>
      <c r="BJ188" s="48">
        <v>21</v>
      </c>
      <c r="BK188" s="49">
        <v>100</v>
      </c>
      <c r="BL188" s="48">
        <v>21</v>
      </c>
    </row>
    <row r="189" spans="1:64" ht="15">
      <c r="A189" s="64" t="s">
        <v>301</v>
      </c>
      <c r="B189" s="64" t="s">
        <v>301</v>
      </c>
      <c r="C189" s="65" t="s">
        <v>3681</v>
      </c>
      <c r="D189" s="66">
        <v>7.2</v>
      </c>
      <c r="E189" s="67" t="s">
        <v>136</v>
      </c>
      <c r="F189" s="68">
        <v>27.411764705882355</v>
      </c>
      <c r="G189" s="65"/>
      <c r="H189" s="69"/>
      <c r="I189" s="70"/>
      <c r="J189" s="70"/>
      <c r="K189" s="34" t="s">
        <v>65</v>
      </c>
      <c r="L189" s="77">
        <v>189</v>
      </c>
      <c r="M189" s="77"/>
      <c r="N189" s="72"/>
      <c r="O189" s="79" t="s">
        <v>176</v>
      </c>
      <c r="P189" s="81">
        <v>43533.65723379629</v>
      </c>
      <c r="Q189" s="79" t="s">
        <v>452</v>
      </c>
      <c r="R189" s="79"/>
      <c r="S189" s="79"/>
      <c r="T189" s="79" t="s">
        <v>586</v>
      </c>
      <c r="U189" s="79"/>
      <c r="V189" s="82" t="s">
        <v>726</v>
      </c>
      <c r="W189" s="81">
        <v>43533.65723379629</v>
      </c>
      <c r="X189" s="82" t="s">
        <v>901</v>
      </c>
      <c r="Y189" s="79"/>
      <c r="Z189" s="79"/>
      <c r="AA189" s="85" t="s">
        <v>1199</v>
      </c>
      <c r="AB189" s="79"/>
      <c r="AC189" s="79" t="b">
        <v>0</v>
      </c>
      <c r="AD189" s="79">
        <v>1</v>
      </c>
      <c r="AE189" s="85" t="s">
        <v>1389</v>
      </c>
      <c r="AF189" s="79" t="b">
        <v>0</v>
      </c>
      <c r="AG189" s="79" t="s">
        <v>1401</v>
      </c>
      <c r="AH189" s="79"/>
      <c r="AI189" s="85" t="s">
        <v>1389</v>
      </c>
      <c r="AJ189" s="79" t="b">
        <v>0</v>
      </c>
      <c r="AK189" s="79">
        <v>0</v>
      </c>
      <c r="AL189" s="85" t="s">
        <v>1389</v>
      </c>
      <c r="AM189" s="79" t="s">
        <v>1414</v>
      </c>
      <c r="AN189" s="79" t="b">
        <v>0</v>
      </c>
      <c r="AO189" s="85" t="s">
        <v>1199</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7</v>
      </c>
      <c r="BC189" s="78" t="str">
        <f>REPLACE(INDEX(GroupVertices[Group],MATCH(Edges[[#This Row],[Vertex 2]],GroupVertices[Vertex],0)),1,1,"")</f>
        <v>7</v>
      </c>
      <c r="BD189" s="48">
        <v>0</v>
      </c>
      <c r="BE189" s="49">
        <v>0</v>
      </c>
      <c r="BF189" s="48">
        <v>0</v>
      </c>
      <c r="BG189" s="49">
        <v>0</v>
      </c>
      <c r="BH189" s="48">
        <v>0</v>
      </c>
      <c r="BI189" s="49">
        <v>0</v>
      </c>
      <c r="BJ189" s="48">
        <v>15</v>
      </c>
      <c r="BK189" s="49">
        <v>100</v>
      </c>
      <c r="BL189" s="48">
        <v>15</v>
      </c>
    </row>
    <row r="190" spans="1:64" ht="15">
      <c r="A190" s="64" t="s">
        <v>301</v>
      </c>
      <c r="B190" s="64" t="s">
        <v>301</v>
      </c>
      <c r="C190" s="65" t="s">
        <v>3681</v>
      </c>
      <c r="D190" s="66">
        <v>7.2</v>
      </c>
      <c r="E190" s="67" t="s">
        <v>136</v>
      </c>
      <c r="F190" s="68">
        <v>27.411764705882355</v>
      </c>
      <c r="G190" s="65"/>
      <c r="H190" s="69"/>
      <c r="I190" s="70"/>
      <c r="J190" s="70"/>
      <c r="K190" s="34" t="s">
        <v>65</v>
      </c>
      <c r="L190" s="77">
        <v>190</v>
      </c>
      <c r="M190" s="77"/>
      <c r="N190" s="72"/>
      <c r="O190" s="79" t="s">
        <v>176</v>
      </c>
      <c r="P190" s="81">
        <v>43533.65767361111</v>
      </c>
      <c r="Q190" s="79" t="s">
        <v>453</v>
      </c>
      <c r="R190" s="79"/>
      <c r="S190" s="79"/>
      <c r="T190" s="79" t="s">
        <v>586</v>
      </c>
      <c r="U190" s="79"/>
      <c r="V190" s="82" t="s">
        <v>726</v>
      </c>
      <c r="W190" s="81">
        <v>43533.65767361111</v>
      </c>
      <c r="X190" s="82" t="s">
        <v>902</v>
      </c>
      <c r="Y190" s="79"/>
      <c r="Z190" s="79"/>
      <c r="AA190" s="85" t="s">
        <v>1200</v>
      </c>
      <c r="AB190" s="79"/>
      <c r="AC190" s="79" t="b">
        <v>0</v>
      </c>
      <c r="AD190" s="79">
        <v>1</v>
      </c>
      <c r="AE190" s="85" t="s">
        <v>1389</v>
      </c>
      <c r="AF190" s="79" t="b">
        <v>0</v>
      </c>
      <c r="AG190" s="79" t="s">
        <v>1401</v>
      </c>
      <c r="AH190" s="79"/>
      <c r="AI190" s="85" t="s">
        <v>1389</v>
      </c>
      <c r="AJ190" s="79" t="b">
        <v>0</v>
      </c>
      <c r="AK190" s="79">
        <v>0</v>
      </c>
      <c r="AL190" s="85" t="s">
        <v>1389</v>
      </c>
      <c r="AM190" s="79" t="s">
        <v>1414</v>
      </c>
      <c r="AN190" s="79" t="b">
        <v>0</v>
      </c>
      <c r="AO190" s="85" t="s">
        <v>1200</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7</v>
      </c>
      <c r="BC190" s="78" t="str">
        <f>REPLACE(INDEX(GroupVertices[Group],MATCH(Edges[[#This Row],[Vertex 2]],GroupVertices[Vertex],0)),1,1,"")</f>
        <v>7</v>
      </c>
      <c r="BD190" s="48">
        <v>0</v>
      </c>
      <c r="BE190" s="49">
        <v>0</v>
      </c>
      <c r="BF190" s="48">
        <v>0</v>
      </c>
      <c r="BG190" s="49">
        <v>0</v>
      </c>
      <c r="BH190" s="48">
        <v>0</v>
      </c>
      <c r="BI190" s="49">
        <v>0</v>
      </c>
      <c r="BJ190" s="48">
        <v>9</v>
      </c>
      <c r="BK190" s="49">
        <v>100</v>
      </c>
      <c r="BL190" s="48">
        <v>9</v>
      </c>
    </row>
    <row r="191" spans="1:64" ht="15">
      <c r="A191" s="64" t="s">
        <v>301</v>
      </c>
      <c r="B191" s="64" t="s">
        <v>301</v>
      </c>
      <c r="C191" s="65" t="s">
        <v>3681</v>
      </c>
      <c r="D191" s="66">
        <v>7.2</v>
      </c>
      <c r="E191" s="67" t="s">
        <v>136</v>
      </c>
      <c r="F191" s="68">
        <v>27.411764705882355</v>
      </c>
      <c r="G191" s="65"/>
      <c r="H191" s="69"/>
      <c r="I191" s="70"/>
      <c r="J191" s="70"/>
      <c r="K191" s="34" t="s">
        <v>65</v>
      </c>
      <c r="L191" s="77">
        <v>191</v>
      </c>
      <c r="M191" s="77"/>
      <c r="N191" s="72"/>
      <c r="O191" s="79" t="s">
        <v>176</v>
      </c>
      <c r="P191" s="81">
        <v>43533.66261574074</v>
      </c>
      <c r="Q191" s="79" t="s">
        <v>454</v>
      </c>
      <c r="R191" s="79"/>
      <c r="S191" s="79"/>
      <c r="T191" s="79" t="s">
        <v>586</v>
      </c>
      <c r="U191" s="79"/>
      <c r="V191" s="82" t="s">
        <v>726</v>
      </c>
      <c r="W191" s="81">
        <v>43533.66261574074</v>
      </c>
      <c r="X191" s="82" t="s">
        <v>903</v>
      </c>
      <c r="Y191" s="79"/>
      <c r="Z191" s="79"/>
      <c r="AA191" s="85" t="s">
        <v>1201</v>
      </c>
      <c r="AB191" s="79"/>
      <c r="AC191" s="79" t="b">
        <v>0</v>
      </c>
      <c r="AD191" s="79">
        <v>4</v>
      </c>
      <c r="AE191" s="85" t="s">
        <v>1389</v>
      </c>
      <c r="AF191" s="79" t="b">
        <v>0</v>
      </c>
      <c r="AG191" s="79" t="s">
        <v>1401</v>
      </c>
      <c r="AH191" s="79"/>
      <c r="AI191" s="85" t="s">
        <v>1389</v>
      </c>
      <c r="AJ191" s="79" t="b">
        <v>0</v>
      </c>
      <c r="AK191" s="79">
        <v>1</v>
      </c>
      <c r="AL191" s="85" t="s">
        <v>1389</v>
      </c>
      <c r="AM191" s="79" t="s">
        <v>1414</v>
      </c>
      <c r="AN191" s="79" t="b">
        <v>0</v>
      </c>
      <c r="AO191" s="85" t="s">
        <v>1201</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7</v>
      </c>
      <c r="BC191" s="78" t="str">
        <f>REPLACE(INDEX(GroupVertices[Group],MATCH(Edges[[#This Row],[Vertex 2]],GroupVertices[Vertex],0)),1,1,"")</f>
        <v>7</v>
      </c>
      <c r="BD191" s="48">
        <v>3</v>
      </c>
      <c r="BE191" s="49">
        <v>9.67741935483871</v>
      </c>
      <c r="BF191" s="48">
        <v>0</v>
      </c>
      <c r="BG191" s="49">
        <v>0</v>
      </c>
      <c r="BH191" s="48">
        <v>0</v>
      </c>
      <c r="BI191" s="49">
        <v>0</v>
      </c>
      <c r="BJ191" s="48">
        <v>28</v>
      </c>
      <c r="BK191" s="49">
        <v>90.3225806451613</v>
      </c>
      <c r="BL191" s="48">
        <v>31</v>
      </c>
    </row>
    <row r="192" spans="1:64" ht="15">
      <c r="A192" s="64" t="s">
        <v>301</v>
      </c>
      <c r="B192" s="64" t="s">
        <v>301</v>
      </c>
      <c r="C192" s="65" t="s">
        <v>3681</v>
      </c>
      <c r="D192" s="66">
        <v>7.2</v>
      </c>
      <c r="E192" s="67" t="s">
        <v>136</v>
      </c>
      <c r="F192" s="68">
        <v>27.411764705882355</v>
      </c>
      <c r="G192" s="65"/>
      <c r="H192" s="69"/>
      <c r="I192" s="70"/>
      <c r="J192" s="70"/>
      <c r="K192" s="34" t="s">
        <v>65</v>
      </c>
      <c r="L192" s="77">
        <v>192</v>
      </c>
      <c r="M192" s="77"/>
      <c r="N192" s="72"/>
      <c r="O192" s="79" t="s">
        <v>176</v>
      </c>
      <c r="P192" s="81">
        <v>43533.66662037037</v>
      </c>
      <c r="Q192" s="79" t="s">
        <v>455</v>
      </c>
      <c r="R192" s="79"/>
      <c r="S192" s="79"/>
      <c r="T192" s="79" t="s">
        <v>586</v>
      </c>
      <c r="U192" s="79"/>
      <c r="V192" s="82" t="s">
        <v>726</v>
      </c>
      <c r="W192" s="81">
        <v>43533.66662037037</v>
      </c>
      <c r="X192" s="82" t="s">
        <v>904</v>
      </c>
      <c r="Y192" s="79"/>
      <c r="Z192" s="79"/>
      <c r="AA192" s="85" t="s">
        <v>1202</v>
      </c>
      <c r="AB192" s="79"/>
      <c r="AC192" s="79" t="b">
        <v>0</v>
      </c>
      <c r="AD192" s="79">
        <v>1</v>
      </c>
      <c r="AE192" s="85" t="s">
        <v>1389</v>
      </c>
      <c r="AF192" s="79" t="b">
        <v>0</v>
      </c>
      <c r="AG192" s="79" t="s">
        <v>1401</v>
      </c>
      <c r="AH192" s="79"/>
      <c r="AI192" s="85" t="s">
        <v>1389</v>
      </c>
      <c r="AJ192" s="79" t="b">
        <v>0</v>
      </c>
      <c r="AK192" s="79">
        <v>0</v>
      </c>
      <c r="AL192" s="85" t="s">
        <v>1389</v>
      </c>
      <c r="AM192" s="79" t="s">
        <v>1414</v>
      </c>
      <c r="AN192" s="79" t="b">
        <v>0</v>
      </c>
      <c r="AO192" s="85" t="s">
        <v>1202</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7</v>
      </c>
      <c r="BC192" s="78" t="str">
        <f>REPLACE(INDEX(GroupVertices[Group],MATCH(Edges[[#This Row],[Vertex 2]],GroupVertices[Vertex],0)),1,1,"")</f>
        <v>7</v>
      </c>
      <c r="BD192" s="48">
        <v>1</v>
      </c>
      <c r="BE192" s="49">
        <v>7.142857142857143</v>
      </c>
      <c r="BF192" s="48">
        <v>0</v>
      </c>
      <c r="BG192" s="49">
        <v>0</v>
      </c>
      <c r="BH192" s="48">
        <v>0</v>
      </c>
      <c r="BI192" s="49">
        <v>0</v>
      </c>
      <c r="BJ192" s="48">
        <v>13</v>
      </c>
      <c r="BK192" s="49">
        <v>92.85714285714286</v>
      </c>
      <c r="BL192" s="48">
        <v>14</v>
      </c>
    </row>
    <row r="193" spans="1:64" ht="15">
      <c r="A193" s="64" t="s">
        <v>302</v>
      </c>
      <c r="B193" s="64" t="s">
        <v>302</v>
      </c>
      <c r="C193" s="65" t="s">
        <v>3678</v>
      </c>
      <c r="D193" s="66">
        <v>3</v>
      </c>
      <c r="E193" s="67" t="s">
        <v>132</v>
      </c>
      <c r="F193" s="68">
        <v>32</v>
      </c>
      <c r="G193" s="65"/>
      <c r="H193" s="69"/>
      <c r="I193" s="70"/>
      <c r="J193" s="70"/>
      <c r="K193" s="34" t="s">
        <v>65</v>
      </c>
      <c r="L193" s="77">
        <v>193</v>
      </c>
      <c r="M193" s="77"/>
      <c r="N193" s="72"/>
      <c r="O193" s="79" t="s">
        <v>176</v>
      </c>
      <c r="P193" s="81">
        <v>43533.66678240741</v>
      </c>
      <c r="Q193" s="79" t="s">
        <v>456</v>
      </c>
      <c r="R193" s="82" t="s">
        <v>550</v>
      </c>
      <c r="S193" s="79" t="s">
        <v>576</v>
      </c>
      <c r="T193" s="79" t="s">
        <v>586</v>
      </c>
      <c r="U193" s="79"/>
      <c r="V193" s="82" t="s">
        <v>727</v>
      </c>
      <c r="W193" s="81">
        <v>43533.66678240741</v>
      </c>
      <c r="X193" s="82" t="s">
        <v>905</v>
      </c>
      <c r="Y193" s="79"/>
      <c r="Z193" s="79"/>
      <c r="AA193" s="85" t="s">
        <v>1203</v>
      </c>
      <c r="AB193" s="79"/>
      <c r="AC193" s="79" t="b">
        <v>0</v>
      </c>
      <c r="AD193" s="79">
        <v>2</v>
      </c>
      <c r="AE193" s="85" t="s">
        <v>1389</v>
      </c>
      <c r="AF193" s="79" t="b">
        <v>1</v>
      </c>
      <c r="AG193" s="79" t="s">
        <v>1401</v>
      </c>
      <c r="AH193" s="79"/>
      <c r="AI193" s="85" t="s">
        <v>1380</v>
      </c>
      <c r="AJ193" s="79" t="b">
        <v>0</v>
      </c>
      <c r="AK193" s="79">
        <v>0</v>
      </c>
      <c r="AL193" s="85" t="s">
        <v>1389</v>
      </c>
      <c r="AM193" s="79" t="s">
        <v>1411</v>
      </c>
      <c r="AN193" s="79" t="b">
        <v>0</v>
      </c>
      <c r="AO193" s="85" t="s">
        <v>1203</v>
      </c>
      <c r="AP193" s="79" t="s">
        <v>176</v>
      </c>
      <c r="AQ193" s="79">
        <v>0</v>
      </c>
      <c r="AR193" s="79">
        <v>0</v>
      </c>
      <c r="AS193" s="79" t="s">
        <v>1421</v>
      </c>
      <c r="AT193" s="79" t="s">
        <v>1423</v>
      </c>
      <c r="AU193" s="79" t="s">
        <v>1424</v>
      </c>
      <c r="AV193" s="79" t="s">
        <v>1427</v>
      </c>
      <c r="AW193" s="79" t="s">
        <v>1431</v>
      </c>
      <c r="AX193" s="79" t="s">
        <v>1435</v>
      </c>
      <c r="AY193" s="79" t="s">
        <v>1438</v>
      </c>
      <c r="AZ193" s="82" t="s">
        <v>1441</v>
      </c>
      <c r="BA193">
        <v>1</v>
      </c>
      <c r="BB193" s="78" t="str">
        <f>REPLACE(INDEX(GroupVertices[Group],MATCH(Edges[[#This Row],[Vertex 1]],GroupVertices[Vertex],0)),1,1,"")</f>
        <v>9</v>
      </c>
      <c r="BC193" s="78" t="str">
        <f>REPLACE(INDEX(GroupVertices[Group],MATCH(Edges[[#This Row],[Vertex 2]],GroupVertices[Vertex],0)),1,1,"")</f>
        <v>9</v>
      </c>
      <c r="BD193" s="48">
        <v>2</v>
      </c>
      <c r="BE193" s="49">
        <v>7.142857142857143</v>
      </c>
      <c r="BF193" s="48">
        <v>0</v>
      </c>
      <c r="BG193" s="49">
        <v>0</v>
      </c>
      <c r="BH193" s="48">
        <v>0</v>
      </c>
      <c r="BI193" s="49">
        <v>0</v>
      </c>
      <c r="BJ193" s="48">
        <v>26</v>
      </c>
      <c r="BK193" s="49">
        <v>92.85714285714286</v>
      </c>
      <c r="BL193" s="48">
        <v>28</v>
      </c>
    </row>
    <row r="194" spans="1:64" ht="15">
      <c r="A194" s="64" t="s">
        <v>303</v>
      </c>
      <c r="B194" s="64" t="s">
        <v>350</v>
      </c>
      <c r="C194" s="65" t="s">
        <v>3678</v>
      </c>
      <c r="D194" s="66">
        <v>3</v>
      </c>
      <c r="E194" s="67" t="s">
        <v>132</v>
      </c>
      <c r="F194" s="68">
        <v>32</v>
      </c>
      <c r="G194" s="65"/>
      <c r="H194" s="69"/>
      <c r="I194" s="70"/>
      <c r="J194" s="70"/>
      <c r="K194" s="34" t="s">
        <v>65</v>
      </c>
      <c r="L194" s="77">
        <v>194</v>
      </c>
      <c r="M194" s="77"/>
      <c r="N194" s="72"/>
      <c r="O194" s="79" t="s">
        <v>395</v>
      </c>
      <c r="P194" s="81">
        <v>43533.667025462964</v>
      </c>
      <c r="Q194" s="79" t="s">
        <v>424</v>
      </c>
      <c r="R194" s="79"/>
      <c r="S194" s="79"/>
      <c r="T194" s="79"/>
      <c r="U194" s="79"/>
      <c r="V194" s="82" t="s">
        <v>728</v>
      </c>
      <c r="W194" s="81">
        <v>43533.667025462964</v>
      </c>
      <c r="X194" s="82" t="s">
        <v>906</v>
      </c>
      <c r="Y194" s="79"/>
      <c r="Z194" s="79"/>
      <c r="AA194" s="85" t="s">
        <v>1204</v>
      </c>
      <c r="AB194" s="79"/>
      <c r="AC194" s="79" t="b">
        <v>0</v>
      </c>
      <c r="AD194" s="79">
        <v>0</v>
      </c>
      <c r="AE194" s="85" t="s">
        <v>1389</v>
      </c>
      <c r="AF194" s="79" t="b">
        <v>0</v>
      </c>
      <c r="AG194" s="79" t="s">
        <v>1401</v>
      </c>
      <c r="AH194" s="79"/>
      <c r="AI194" s="85" t="s">
        <v>1389</v>
      </c>
      <c r="AJ194" s="79" t="b">
        <v>0</v>
      </c>
      <c r="AK194" s="79">
        <v>4</v>
      </c>
      <c r="AL194" s="85" t="s">
        <v>1375</v>
      </c>
      <c r="AM194" s="79" t="s">
        <v>1411</v>
      </c>
      <c r="AN194" s="79" t="b">
        <v>0</v>
      </c>
      <c r="AO194" s="85" t="s">
        <v>1375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27</v>
      </c>
      <c r="BK194" s="49">
        <v>100</v>
      </c>
      <c r="BL194" s="48">
        <v>27</v>
      </c>
    </row>
    <row r="195" spans="1:64" ht="15">
      <c r="A195" s="64" t="s">
        <v>304</v>
      </c>
      <c r="B195" s="64" t="s">
        <v>358</v>
      </c>
      <c r="C195" s="65" t="s">
        <v>3678</v>
      </c>
      <c r="D195" s="66">
        <v>3</v>
      </c>
      <c r="E195" s="67" t="s">
        <v>132</v>
      </c>
      <c r="F195" s="68">
        <v>32</v>
      </c>
      <c r="G195" s="65"/>
      <c r="H195" s="69"/>
      <c r="I195" s="70"/>
      <c r="J195" s="70"/>
      <c r="K195" s="34" t="s">
        <v>65</v>
      </c>
      <c r="L195" s="77">
        <v>195</v>
      </c>
      <c r="M195" s="77"/>
      <c r="N195" s="72"/>
      <c r="O195" s="79" t="s">
        <v>395</v>
      </c>
      <c r="P195" s="81">
        <v>43533.66744212963</v>
      </c>
      <c r="Q195" s="79" t="s">
        <v>449</v>
      </c>
      <c r="R195" s="82" t="s">
        <v>548</v>
      </c>
      <c r="S195" s="79" t="s">
        <v>577</v>
      </c>
      <c r="T195" s="79" t="s">
        <v>586</v>
      </c>
      <c r="U195" s="79"/>
      <c r="V195" s="82" t="s">
        <v>729</v>
      </c>
      <c r="W195" s="81">
        <v>43533.66744212963</v>
      </c>
      <c r="X195" s="82" t="s">
        <v>907</v>
      </c>
      <c r="Y195" s="79"/>
      <c r="Z195" s="79"/>
      <c r="AA195" s="85" t="s">
        <v>1205</v>
      </c>
      <c r="AB195" s="79"/>
      <c r="AC195" s="79" t="b">
        <v>0</v>
      </c>
      <c r="AD195" s="79">
        <v>0</v>
      </c>
      <c r="AE195" s="85" t="s">
        <v>1389</v>
      </c>
      <c r="AF195" s="79" t="b">
        <v>1</v>
      </c>
      <c r="AG195" s="79" t="s">
        <v>1401</v>
      </c>
      <c r="AH195" s="79"/>
      <c r="AI195" s="85" t="s">
        <v>1405</v>
      </c>
      <c r="AJ195" s="79" t="b">
        <v>0</v>
      </c>
      <c r="AK195" s="79">
        <v>2</v>
      </c>
      <c r="AL195" s="85" t="s">
        <v>1306</v>
      </c>
      <c r="AM195" s="79" t="s">
        <v>1411</v>
      </c>
      <c r="AN195" s="79" t="b">
        <v>0</v>
      </c>
      <c r="AO195" s="85" t="s">
        <v>1306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c r="BE195" s="49"/>
      <c r="BF195" s="48"/>
      <c r="BG195" s="49"/>
      <c r="BH195" s="48"/>
      <c r="BI195" s="49"/>
      <c r="BJ195" s="48"/>
      <c r="BK195" s="49"/>
      <c r="BL195" s="48"/>
    </row>
    <row r="196" spans="1:64" ht="15">
      <c r="A196" s="64" t="s">
        <v>304</v>
      </c>
      <c r="B196" s="64" t="s">
        <v>350</v>
      </c>
      <c r="C196" s="65" t="s">
        <v>3678</v>
      </c>
      <c r="D196" s="66">
        <v>3</v>
      </c>
      <c r="E196" s="67" t="s">
        <v>132</v>
      </c>
      <c r="F196" s="68">
        <v>32</v>
      </c>
      <c r="G196" s="65"/>
      <c r="H196" s="69"/>
      <c r="I196" s="70"/>
      <c r="J196" s="70"/>
      <c r="K196" s="34" t="s">
        <v>65</v>
      </c>
      <c r="L196" s="77">
        <v>196</v>
      </c>
      <c r="M196" s="77"/>
      <c r="N196" s="72"/>
      <c r="O196" s="79" t="s">
        <v>395</v>
      </c>
      <c r="P196" s="81">
        <v>43533.66744212963</v>
      </c>
      <c r="Q196" s="79" t="s">
        <v>449</v>
      </c>
      <c r="R196" s="82" t="s">
        <v>548</v>
      </c>
      <c r="S196" s="79" t="s">
        <v>577</v>
      </c>
      <c r="T196" s="79" t="s">
        <v>586</v>
      </c>
      <c r="U196" s="79"/>
      <c r="V196" s="82" t="s">
        <v>729</v>
      </c>
      <c r="W196" s="81">
        <v>43533.66744212963</v>
      </c>
      <c r="X196" s="82" t="s">
        <v>907</v>
      </c>
      <c r="Y196" s="79"/>
      <c r="Z196" s="79"/>
      <c r="AA196" s="85" t="s">
        <v>1205</v>
      </c>
      <c r="AB196" s="79"/>
      <c r="AC196" s="79" t="b">
        <v>0</v>
      </c>
      <c r="AD196" s="79">
        <v>0</v>
      </c>
      <c r="AE196" s="85" t="s">
        <v>1389</v>
      </c>
      <c r="AF196" s="79" t="b">
        <v>1</v>
      </c>
      <c r="AG196" s="79" t="s">
        <v>1401</v>
      </c>
      <c r="AH196" s="79"/>
      <c r="AI196" s="85" t="s">
        <v>1405</v>
      </c>
      <c r="AJ196" s="79" t="b">
        <v>0</v>
      </c>
      <c r="AK196" s="79">
        <v>2</v>
      </c>
      <c r="AL196" s="85" t="s">
        <v>1306</v>
      </c>
      <c r="AM196" s="79" t="s">
        <v>1411</v>
      </c>
      <c r="AN196" s="79" t="b">
        <v>0</v>
      </c>
      <c r="AO196" s="85" t="s">
        <v>1306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2</v>
      </c>
      <c r="BD196" s="48">
        <v>1</v>
      </c>
      <c r="BE196" s="49">
        <v>8.333333333333334</v>
      </c>
      <c r="BF196" s="48">
        <v>0</v>
      </c>
      <c r="BG196" s="49">
        <v>0</v>
      </c>
      <c r="BH196" s="48">
        <v>0</v>
      </c>
      <c r="BI196" s="49">
        <v>0</v>
      </c>
      <c r="BJ196" s="48">
        <v>11</v>
      </c>
      <c r="BK196" s="49">
        <v>91.66666666666667</v>
      </c>
      <c r="BL196" s="48">
        <v>12</v>
      </c>
    </row>
    <row r="197" spans="1:64" ht="15">
      <c r="A197" s="64" t="s">
        <v>305</v>
      </c>
      <c r="B197" s="64" t="s">
        <v>306</v>
      </c>
      <c r="C197" s="65" t="s">
        <v>3678</v>
      </c>
      <c r="D197" s="66">
        <v>3</v>
      </c>
      <c r="E197" s="67" t="s">
        <v>132</v>
      </c>
      <c r="F197" s="68">
        <v>32</v>
      </c>
      <c r="G197" s="65"/>
      <c r="H197" s="69"/>
      <c r="I197" s="70"/>
      <c r="J197" s="70"/>
      <c r="K197" s="34" t="s">
        <v>66</v>
      </c>
      <c r="L197" s="77">
        <v>197</v>
      </c>
      <c r="M197" s="77"/>
      <c r="N197" s="72"/>
      <c r="O197" s="79" t="s">
        <v>395</v>
      </c>
      <c r="P197" s="81">
        <v>43529.55609953704</v>
      </c>
      <c r="Q197" s="79" t="s">
        <v>404</v>
      </c>
      <c r="R197" s="79"/>
      <c r="S197" s="79"/>
      <c r="T197" s="79" t="s">
        <v>589</v>
      </c>
      <c r="U197" s="79"/>
      <c r="V197" s="82" t="s">
        <v>730</v>
      </c>
      <c r="W197" s="81">
        <v>43529.55609953704</v>
      </c>
      <c r="X197" s="82" t="s">
        <v>908</v>
      </c>
      <c r="Y197" s="79"/>
      <c r="Z197" s="79"/>
      <c r="AA197" s="85" t="s">
        <v>1206</v>
      </c>
      <c r="AB197" s="79"/>
      <c r="AC197" s="79" t="b">
        <v>0</v>
      </c>
      <c r="AD197" s="79">
        <v>0</v>
      </c>
      <c r="AE197" s="85" t="s">
        <v>1389</v>
      </c>
      <c r="AF197" s="79" t="b">
        <v>0</v>
      </c>
      <c r="AG197" s="79" t="s">
        <v>1401</v>
      </c>
      <c r="AH197" s="79"/>
      <c r="AI197" s="85" t="s">
        <v>1389</v>
      </c>
      <c r="AJ197" s="79" t="b">
        <v>0</v>
      </c>
      <c r="AK197" s="79">
        <v>33</v>
      </c>
      <c r="AL197" s="85" t="s">
        <v>1207</v>
      </c>
      <c r="AM197" s="79" t="s">
        <v>1411</v>
      </c>
      <c r="AN197" s="79" t="b">
        <v>0</v>
      </c>
      <c r="AO197" s="85" t="s">
        <v>1207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2</v>
      </c>
      <c r="BE197" s="49">
        <v>9.090909090909092</v>
      </c>
      <c r="BF197" s="48">
        <v>2</v>
      </c>
      <c r="BG197" s="49">
        <v>9.090909090909092</v>
      </c>
      <c r="BH197" s="48">
        <v>0</v>
      </c>
      <c r="BI197" s="49">
        <v>0</v>
      </c>
      <c r="BJ197" s="48">
        <v>18</v>
      </c>
      <c r="BK197" s="49">
        <v>81.81818181818181</v>
      </c>
      <c r="BL197" s="48">
        <v>22</v>
      </c>
    </row>
    <row r="198" spans="1:64" ht="15">
      <c r="A198" s="64" t="s">
        <v>306</v>
      </c>
      <c r="B198" s="64" t="s">
        <v>305</v>
      </c>
      <c r="C198" s="65" t="s">
        <v>3678</v>
      </c>
      <c r="D198" s="66">
        <v>3</v>
      </c>
      <c r="E198" s="67" t="s">
        <v>132</v>
      </c>
      <c r="F198" s="68">
        <v>32</v>
      </c>
      <c r="G198" s="65"/>
      <c r="H198" s="69"/>
      <c r="I198" s="70"/>
      <c r="J198" s="70"/>
      <c r="K198" s="34" t="s">
        <v>66</v>
      </c>
      <c r="L198" s="77">
        <v>198</v>
      </c>
      <c r="M198" s="77"/>
      <c r="N198" s="72"/>
      <c r="O198" s="79" t="s">
        <v>395</v>
      </c>
      <c r="P198" s="81">
        <v>43528.913819444446</v>
      </c>
      <c r="Q198" s="79" t="s">
        <v>457</v>
      </c>
      <c r="R198" s="79"/>
      <c r="S198" s="79"/>
      <c r="T198" s="79" t="s">
        <v>605</v>
      </c>
      <c r="U198" s="82" t="s">
        <v>629</v>
      </c>
      <c r="V198" s="82" t="s">
        <v>629</v>
      </c>
      <c r="W198" s="81">
        <v>43528.913819444446</v>
      </c>
      <c r="X198" s="82" t="s">
        <v>909</v>
      </c>
      <c r="Y198" s="79"/>
      <c r="Z198" s="79"/>
      <c r="AA198" s="85" t="s">
        <v>1207</v>
      </c>
      <c r="AB198" s="79"/>
      <c r="AC198" s="79" t="b">
        <v>0</v>
      </c>
      <c r="AD198" s="79">
        <v>54</v>
      </c>
      <c r="AE198" s="85" t="s">
        <v>1389</v>
      </c>
      <c r="AF198" s="79" t="b">
        <v>0</v>
      </c>
      <c r="AG198" s="79" t="s">
        <v>1401</v>
      </c>
      <c r="AH198" s="79"/>
      <c r="AI198" s="85" t="s">
        <v>1389</v>
      </c>
      <c r="AJ198" s="79" t="b">
        <v>0</v>
      </c>
      <c r="AK198" s="79">
        <v>33</v>
      </c>
      <c r="AL198" s="85" t="s">
        <v>1389</v>
      </c>
      <c r="AM198" s="79" t="s">
        <v>1412</v>
      </c>
      <c r="AN198" s="79" t="b">
        <v>0</v>
      </c>
      <c r="AO198" s="85" t="s">
        <v>1207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3</v>
      </c>
      <c r="BE198" s="49">
        <v>7.317073170731708</v>
      </c>
      <c r="BF198" s="48">
        <v>3</v>
      </c>
      <c r="BG198" s="49">
        <v>7.317073170731708</v>
      </c>
      <c r="BH198" s="48">
        <v>0</v>
      </c>
      <c r="BI198" s="49">
        <v>0</v>
      </c>
      <c r="BJ198" s="48">
        <v>35</v>
      </c>
      <c r="BK198" s="49">
        <v>85.36585365853658</v>
      </c>
      <c r="BL198" s="48">
        <v>41</v>
      </c>
    </row>
    <row r="199" spans="1:64" ht="15">
      <c r="A199" s="64" t="s">
        <v>307</v>
      </c>
      <c r="B199" s="64" t="s">
        <v>350</v>
      </c>
      <c r="C199" s="65" t="s">
        <v>3678</v>
      </c>
      <c r="D199" s="66">
        <v>3</v>
      </c>
      <c r="E199" s="67" t="s">
        <v>132</v>
      </c>
      <c r="F199" s="68">
        <v>32</v>
      </c>
      <c r="G199" s="65"/>
      <c r="H199" s="69"/>
      <c r="I199" s="70"/>
      <c r="J199" s="70"/>
      <c r="K199" s="34" t="s">
        <v>65</v>
      </c>
      <c r="L199" s="77">
        <v>199</v>
      </c>
      <c r="M199" s="77"/>
      <c r="N199" s="72"/>
      <c r="O199" s="79" t="s">
        <v>396</v>
      </c>
      <c r="P199" s="81">
        <v>43533.668078703704</v>
      </c>
      <c r="Q199" s="79" t="s">
        <v>458</v>
      </c>
      <c r="R199" s="79"/>
      <c r="S199" s="79"/>
      <c r="T199" s="79" t="s">
        <v>586</v>
      </c>
      <c r="U199" s="79"/>
      <c r="V199" s="82" t="s">
        <v>731</v>
      </c>
      <c r="W199" s="81">
        <v>43533.668078703704</v>
      </c>
      <c r="X199" s="82" t="s">
        <v>910</v>
      </c>
      <c r="Y199" s="79"/>
      <c r="Z199" s="79"/>
      <c r="AA199" s="85" t="s">
        <v>1208</v>
      </c>
      <c r="AB199" s="85" t="s">
        <v>1380</v>
      </c>
      <c r="AC199" s="79" t="b">
        <v>0</v>
      </c>
      <c r="AD199" s="79">
        <v>1</v>
      </c>
      <c r="AE199" s="85" t="s">
        <v>1392</v>
      </c>
      <c r="AF199" s="79" t="b">
        <v>0</v>
      </c>
      <c r="AG199" s="79" t="s">
        <v>1401</v>
      </c>
      <c r="AH199" s="79"/>
      <c r="AI199" s="85" t="s">
        <v>1389</v>
      </c>
      <c r="AJ199" s="79" t="b">
        <v>0</v>
      </c>
      <c r="AK199" s="79">
        <v>0</v>
      </c>
      <c r="AL199" s="85" t="s">
        <v>1389</v>
      </c>
      <c r="AM199" s="79" t="s">
        <v>1412</v>
      </c>
      <c r="AN199" s="79" t="b">
        <v>0</v>
      </c>
      <c r="AO199" s="85" t="s">
        <v>1380</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4</v>
      </c>
      <c r="BE199" s="49">
        <v>12.121212121212121</v>
      </c>
      <c r="BF199" s="48">
        <v>0</v>
      </c>
      <c r="BG199" s="49">
        <v>0</v>
      </c>
      <c r="BH199" s="48">
        <v>0</v>
      </c>
      <c r="BI199" s="49">
        <v>0</v>
      </c>
      <c r="BJ199" s="48">
        <v>29</v>
      </c>
      <c r="BK199" s="49">
        <v>87.87878787878788</v>
      </c>
      <c r="BL199" s="48">
        <v>33</v>
      </c>
    </row>
    <row r="200" spans="1:64" ht="15">
      <c r="A200" s="64" t="s">
        <v>308</v>
      </c>
      <c r="B200" s="64" t="s">
        <v>308</v>
      </c>
      <c r="C200" s="65" t="s">
        <v>3682</v>
      </c>
      <c r="D200" s="66">
        <v>5.8</v>
      </c>
      <c r="E200" s="67" t="s">
        <v>136</v>
      </c>
      <c r="F200" s="68">
        <v>28.941176470588236</v>
      </c>
      <c r="G200" s="65"/>
      <c r="H200" s="69"/>
      <c r="I200" s="70"/>
      <c r="J200" s="70"/>
      <c r="K200" s="34" t="s">
        <v>65</v>
      </c>
      <c r="L200" s="77">
        <v>200</v>
      </c>
      <c r="M200" s="77"/>
      <c r="N200" s="72"/>
      <c r="O200" s="79" t="s">
        <v>176</v>
      </c>
      <c r="P200" s="81">
        <v>43533.6478587963</v>
      </c>
      <c r="Q200" s="79" t="s">
        <v>459</v>
      </c>
      <c r="R200" s="82" t="s">
        <v>551</v>
      </c>
      <c r="S200" s="79" t="s">
        <v>576</v>
      </c>
      <c r="T200" s="79" t="s">
        <v>606</v>
      </c>
      <c r="U200" s="79"/>
      <c r="V200" s="82" t="s">
        <v>732</v>
      </c>
      <c r="W200" s="81">
        <v>43533.6478587963</v>
      </c>
      <c r="X200" s="82" t="s">
        <v>911</v>
      </c>
      <c r="Y200" s="79"/>
      <c r="Z200" s="79"/>
      <c r="AA200" s="85" t="s">
        <v>1209</v>
      </c>
      <c r="AB200" s="79"/>
      <c r="AC200" s="79" t="b">
        <v>0</v>
      </c>
      <c r="AD200" s="79">
        <v>3</v>
      </c>
      <c r="AE200" s="85" t="s">
        <v>1389</v>
      </c>
      <c r="AF200" s="79" t="b">
        <v>1</v>
      </c>
      <c r="AG200" s="79" t="s">
        <v>1401</v>
      </c>
      <c r="AH200" s="79"/>
      <c r="AI200" s="85" t="s">
        <v>1369</v>
      </c>
      <c r="AJ200" s="79" t="b">
        <v>0</v>
      </c>
      <c r="AK200" s="79">
        <v>0</v>
      </c>
      <c r="AL200" s="85" t="s">
        <v>1389</v>
      </c>
      <c r="AM200" s="79" t="s">
        <v>1411</v>
      </c>
      <c r="AN200" s="79" t="b">
        <v>0</v>
      </c>
      <c r="AO200" s="85" t="s">
        <v>1209</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7</v>
      </c>
      <c r="BC200" s="78" t="str">
        <f>REPLACE(INDEX(GroupVertices[Group],MATCH(Edges[[#This Row],[Vertex 2]],GroupVertices[Vertex],0)),1,1,"")</f>
        <v>7</v>
      </c>
      <c r="BD200" s="48">
        <v>3</v>
      </c>
      <c r="BE200" s="49">
        <v>13.043478260869565</v>
      </c>
      <c r="BF200" s="48">
        <v>0</v>
      </c>
      <c r="BG200" s="49">
        <v>0</v>
      </c>
      <c r="BH200" s="48">
        <v>0</v>
      </c>
      <c r="BI200" s="49">
        <v>0</v>
      </c>
      <c r="BJ200" s="48">
        <v>20</v>
      </c>
      <c r="BK200" s="49">
        <v>86.95652173913044</v>
      </c>
      <c r="BL200" s="48">
        <v>23</v>
      </c>
    </row>
    <row r="201" spans="1:64" ht="15">
      <c r="A201" s="64" t="s">
        <v>308</v>
      </c>
      <c r="B201" s="64" t="s">
        <v>308</v>
      </c>
      <c r="C201" s="65" t="s">
        <v>3682</v>
      </c>
      <c r="D201" s="66">
        <v>5.8</v>
      </c>
      <c r="E201" s="67" t="s">
        <v>136</v>
      </c>
      <c r="F201" s="68">
        <v>28.941176470588236</v>
      </c>
      <c r="G201" s="65"/>
      <c r="H201" s="69"/>
      <c r="I201" s="70"/>
      <c r="J201" s="70"/>
      <c r="K201" s="34" t="s">
        <v>65</v>
      </c>
      <c r="L201" s="77">
        <v>201</v>
      </c>
      <c r="M201" s="77"/>
      <c r="N201" s="72"/>
      <c r="O201" s="79" t="s">
        <v>176</v>
      </c>
      <c r="P201" s="81">
        <v>43533.657488425924</v>
      </c>
      <c r="Q201" s="79" t="s">
        <v>460</v>
      </c>
      <c r="R201" s="82" t="s">
        <v>552</v>
      </c>
      <c r="S201" s="79" t="s">
        <v>576</v>
      </c>
      <c r="T201" s="79" t="s">
        <v>586</v>
      </c>
      <c r="U201" s="79"/>
      <c r="V201" s="82" t="s">
        <v>732</v>
      </c>
      <c r="W201" s="81">
        <v>43533.657488425924</v>
      </c>
      <c r="X201" s="82" t="s">
        <v>912</v>
      </c>
      <c r="Y201" s="79"/>
      <c r="Z201" s="79"/>
      <c r="AA201" s="85" t="s">
        <v>1210</v>
      </c>
      <c r="AB201" s="79"/>
      <c r="AC201" s="79" t="b">
        <v>0</v>
      </c>
      <c r="AD201" s="79">
        <v>4</v>
      </c>
      <c r="AE201" s="85" t="s">
        <v>1389</v>
      </c>
      <c r="AF201" s="79" t="b">
        <v>1</v>
      </c>
      <c r="AG201" s="79" t="s">
        <v>1401</v>
      </c>
      <c r="AH201" s="79"/>
      <c r="AI201" s="85" t="s">
        <v>1373</v>
      </c>
      <c r="AJ201" s="79" t="b">
        <v>0</v>
      </c>
      <c r="AK201" s="79">
        <v>1</v>
      </c>
      <c r="AL201" s="85" t="s">
        <v>1389</v>
      </c>
      <c r="AM201" s="79" t="s">
        <v>1411</v>
      </c>
      <c r="AN201" s="79" t="b">
        <v>0</v>
      </c>
      <c r="AO201" s="85" t="s">
        <v>1210</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7</v>
      </c>
      <c r="BC201" s="78" t="str">
        <f>REPLACE(INDEX(GroupVertices[Group],MATCH(Edges[[#This Row],[Vertex 2]],GroupVertices[Vertex],0)),1,1,"")</f>
        <v>7</v>
      </c>
      <c r="BD201" s="48">
        <v>0</v>
      </c>
      <c r="BE201" s="49">
        <v>0</v>
      </c>
      <c r="BF201" s="48">
        <v>2</v>
      </c>
      <c r="BG201" s="49">
        <v>4.878048780487805</v>
      </c>
      <c r="BH201" s="48">
        <v>0</v>
      </c>
      <c r="BI201" s="49">
        <v>0</v>
      </c>
      <c r="BJ201" s="48">
        <v>39</v>
      </c>
      <c r="BK201" s="49">
        <v>95.1219512195122</v>
      </c>
      <c r="BL201" s="48">
        <v>41</v>
      </c>
    </row>
    <row r="202" spans="1:64" ht="15">
      <c r="A202" s="64" t="s">
        <v>308</v>
      </c>
      <c r="B202" s="64" t="s">
        <v>350</v>
      </c>
      <c r="C202" s="65" t="s">
        <v>3678</v>
      </c>
      <c r="D202" s="66">
        <v>3</v>
      </c>
      <c r="E202" s="67" t="s">
        <v>132</v>
      </c>
      <c r="F202" s="68">
        <v>32</v>
      </c>
      <c r="G202" s="65"/>
      <c r="H202" s="69"/>
      <c r="I202" s="70"/>
      <c r="J202" s="70"/>
      <c r="K202" s="34" t="s">
        <v>65</v>
      </c>
      <c r="L202" s="77">
        <v>202</v>
      </c>
      <c r="M202" s="77"/>
      <c r="N202" s="72"/>
      <c r="O202" s="79" t="s">
        <v>396</v>
      </c>
      <c r="P202" s="81">
        <v>43533.6621875</v>
      </c>
      <c r="Q202" s="79" t="s">
        <v>461</v>
      </c>
      <c r="R202" s="79"/>
      <c r="S202" s="79"/>
      <c r="T202" s="79" t="s">
        <v>586</v>
      </c>
      <c r="U202" s="82" t="s">
        <v>630</v>
      </c>
      <c r="V202" s="82" t="s">
        <v>630</v>
      </c>
      <c r="W202" s="81">
        <v>43533.6621875</v>
      </c>
      <c r="X202" s="82" t="s">
        <v>913</v>
      </c>
      <c r="Y202" s="79"/>
      <c r="Z202" s="79"/>
      <c r="AA202" s="85" t="s">
        <v>1211</v>
      </c>
      <c r="AB202" s="85" t="s">
        <v>1376</v>
      </c>
      <c r="AC202" s="79" t="b">
        <v>0</v>
      </c>
      <c r="AD202" s="79">
        <v>6</v>
      </c>
      <c r="AE202" s="85" t="s">
        <v>1392</v>
      </c>
      <c r="AF202" s="79" t="b">
        <v>0</v>
      </c>
      <c r="AG202" s="79" t="s">
        <v>1401</v>
      </c>
      <c r="AH202" s="79"/>
      <c r="AI202" s="85" t="s">
        <v>1389</v>
      </c>
      <c r="AJ202" s="79" t="b">
        <v>0</v>
      </c>
      <c r="AK202" s="79">
        <v>2</v>
      </c>
      <c r="AL202" s="85" t="s">
        <v>1389</v>
      </c>
      <c r="AM202" s="79" t="s">
        <v>1411</v>
      </c>
      <c r="AN202" s="79" t="b">
        <v>0</v>
      </c>
      <c r="AO202" s="85" t="s">
        <v>1376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7</v>
      </c>
      <c r="BC202" s="78" t="str">
        <f>REPLACE(INDEX(GroupVertices[Group],MATCH(Edges[[#This Row],[Vertex 2]],GroupVertices[Vertex],0)),1,1,"")</f>
        <v>2</v>
      </c>
      <c r="BD202" s="48">
        <v>1</v>
      </c>
      <c r="BE202" s="49">
        <v>5.2631578947368425</v>
      </c>
      <c r="BF202" s="48">
        <v>0</v>
      </c>
      <c r="BG202" s="49">
        <v>0</v>
      </c>
      <c r="BH202" s="48">
        <v>0</v>
      </c>
      <c r="BI202" s="49">
        <v>0</v>
      </c>
      <c r="BJ202" s="48">
        <v>18</v>
      </c>
      <c r="BK202" s="49">
        <v>94.73684210526316</v>
      </c>
      <c r="BL202" s="48">
        <v>19</v>
      </c>
    </row>
    <row r="203" spans="1:64" ht="15">
      <c r="A203" s="64" t="s">
        <v>308</v>
      </c>
      <c r="B203" s="64" t="s">
        <v>308</v>
      </c>
      <c r="C203" s="65" t="s">
        <v>3682</v>
      </c>
      <c r="D203" s="66">
        <v>5.8</v>
      </c>
      <c r="E203" s="67" t="s">
        <v>136</v>
      </c>
      <c r="F203" s="68">
        <v>28.941176470588236</v>
      </c>
      <c r="G203" s="65"/>
      <c r="H203" s="69"/>
      <c r="I203" s="70"/>
      <c r="J203" s="70"/>
      <c r="K203" s="34" t="s">
        <v>65</v>
      </c>
      <c r="L203" s="77">
        <v>203</v>
      </c>
      <c r="M203" s="77"/>
      <c r="N203" s="72"/>
      <c r="O203" s="79" t="s">
        <v>176</v>
      </c>
      <c r="P203" s="81">
        <v>43533.66768518519</v>
      </c>
      <c r="Q203" s="79" t="s">
        <v>462</v>
      </c>
      <c r="R203" s="82" t="s">
        <v>553</v>
      </c>
      <c r="S203" s="79" t="s">
        <v>576</v>
      </c>
      <c r="T203" s="79" t="s">
        <v>586</v>
      </c>
      <c r="U203" s="79"/>
      <c r="V203" s="82" t="s">
        <v>732</v>
      </c>
      <c r="W203" s="81">
        <v>43533.66768518519</v>
      </c>
      <c r="X203" s="82" t="s">
        <v>914</v>
      </c>
      <c r="Y203" s="79"/>
      <c r="Z203" s="79"/>
      <c r="AA203" s="85" t="s">
        <v>1212</v>
      </c>
      <c r="AB203" s="79"/>
      <c r="AC203" s="79" t="b">
        <v>0</v>
      </c>
      <c r="AD203" s="79">
        <v>3</v>
      </c>
      <c r="AE203" s="85" t="s">
        <v>1389</v>
      </c>
      <c r="AF203" s="79" t="b">
        <v>1</v>
      </c>
      <c r="AG203" s="79" t="s">
        <v>1401</v>
      </c>
      <c r="AH203" s="79"/>
      <c r="AI203" s="85" t="s">
        <v>1406</v>
      </c>
      <c r="AJ203" s="79" t="b">
        <v>0</v>
      </c>
      <c r="AK203" s="79">
        <v>0</v>
      </c>
      <c r="AL203" s="85" t="s">
        <v>1389</v>
      </c>
      <c r="AM203" s="79" t="s">
        <v>1411</v>
      </c>
      <c r="AN203" s="79" t="b">
        <v>0</v>
      </c>
      <c r="AO203" s="85" t="s">
        <v>1212</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7</v>
      </c>
      <c r="BC203" s="78" t="str">
        <f>REPLACE(INDEX(GroupVertices[Group],MATCH(Edges[[#This Row],[Vertex 2]],GroupVertices[Vertex],0)),1,1,"")</f>
        <v>7</v>
      </c>
      <c r="BD203" s="48">
        <v>2</v>
      </c>
      <c r="BE203" s="49">
        <v>12.5</v>
      </c>
      <c r="BF203" s="48">
        <v>0</v>
      </c>
      <c r="BG203" s="49">
        <v>0</v>
      </c>
      <c r="BH203" s="48">
        <v>0</v>
      </c>
      <c r="BI203" s="49">
        <v>0</v>
      </c>
      <c r="BJ203" s="48">
        <v>14</v>
      </c>
      <c r="BK203" s="49">
        <v>87.5</v>
      </c>
      <c r="BL203" s="48">
        <v>16</v>
      </c>
    </row>
    <row r="204" spans="1:64" ht="15">
      <c r="A204" s="64" t="s">
        <v>309</v>
      </c>
      <c r="B204" s="64" t="s">
        <v>308</v>
      </c>
      <c r="C204" s="65" t="s">
        <v>3678</v>
      </c>
      <c r="D204" s="66">
        <v>3</v>
      </c>
      <c r="E204" s="67" t="s">
        <v>132</v>
      </c>
      <c r="F204" s="68">
        <v>32</v>
      </c>
      <c r="G204" s="65"/>
      <c r="H204" s="69"/>
      <c r="I204" s="70"/>
      <c r="J204" s="70"/>
      <c r="K204" s="34" t="s">
        <v>65</v>
      </c>
      <c r="L204" s="77">
        <v>204</v>
      </c>
      <c r="M204" s="77"/>
      <c r="N204" s="72"/>
      <c r="O204" s="79" t="s">
        <v>395</v>
      </c>
      <c r="P204" s="81">
        <v>43533.65866898148</v>
      </c>
      <c r="Q204" s="79" t="s">
        <v>463</v>
      </c>
      <c r="R204" s="79"/>
      <c r="S204" s="79"/>
      <c r="T204" s="79"/>
      <c r="U204" s="79"/>
      <c r="V204" s="82" t="s">
        <v>733</v>
      </c>
      <c r="W204" s="81">
        <v>43533.65866898148</v>
      </c>
      <c r="X204" s="82" t="s">
        <v>915</v>
      </c>
      <c r="Y204" s="79"/>
      <c r="Z204" s="79"/>
      <c r="AA204" s="85" t="s">
        <v>1213</v>
      </c>
      <c r="AB204" s="79"/>
      <c r="AC204" s="79" t="b">
        <v>0</v>
      </c>
      <c r="AD204" s="79">
        <v>0</v>
      </c>
      <c r="AE204" s="85" t="s">
        <v>1389</v>
      </c>
      <c r="AF204" s="79" t="b">
        <v>1</v>
      </c>
      <c r="AG204" s="79" t="s">
        <v>1401</v>
      </c>
      <c r="AH204" s="79"/>
      <c r="AI204" s="85" t="s">
        <v>1373</v>
      </c>
      <c r="AJ204" s="79" t="b">
        <v>0</v>
      </c>
      <c r="AK204" s="79">
        <v>1</v>
      </c>
      <c r="AL204" s="85" t="s">
        <v>1210</v>
      </c>
      <c r="AM204" s="79" t="s">
        <v>1414</v>
      </c>
      <c r="AN204" s="79" t="b">
        <v>0</v>
      </c>
      <c r="AO204" s="85" t="s">
        <v>1210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7</v>
      </c>
      <c r="BD204" s="48">
        <v>0</v>
      </c>
      <c r="BE204" s="49">
        <v>0</v>
      </c>
      <c r="BF204" s="48">
        <v>2</v>
      </c>
      <c r="BG204" s="49">
        <v>7.407407407407407</v>
      </c>
      <c r="BH204" s="48">
        <v>0</v>
      </c>
      <c r="BI204" s="49">
        <v>0</v>
      </c>
      <c r="BJ204" s="48">
        <v>25</v>
      </c>
      <c r="BK204" s="49">
        <v>92.5925925925926</v>
      </c>
      <c r="BL204" s="48">
        <v>27</v>
      </c>
    </row>
    <row r="205" spans="1:64" ht="15">
      <c r="A205" s="64" t="s">
        <v>310</v>
      </c>
      <c r="B205" s="64" t="s">
        <v>350</v>
      </c>
      <c r="C205" s="65" t="s">
        <v>3678</v>
      </c>
      <c r="D205" s="66">
        <v>3</v>
      </c>
      <c r="E205" s="67" t="s">
        <v>132</v>
      </c>
      <c r="F205" s="68">
        <v>32</v>
      </c>
      <c r="G205" s="65"/>
      <c r="H205" s="69"/>
      <c r="I205" s="70"/>
      <c r="J205" s="70"/>
      <c r="K205" s="34" t="s">
        <v>65</v>
      </c>
      <c r="L205" s="77">
        <v>205</v>
      </c>
      <c r="M205" s="77"/>
      <c r="N205" s="72"/>
      <c r="O205" s="79" t="s">
        <v>395</v>
      </c>
      <c r="P205" s="81">
        <v>43533.668807870374</v>
      </c>
      <c r="Q205" s="79" t="s">
        <v>464</v>
      </c>
      <c r="R205" s="79"/>
      <c r="S205" s="79"/>
      <c r="T205" s="79" t="s">
        <v>586</v>
      </c>
      <c r="U205" s="79"/>
      <c r="V205" s="82" t="s">
        <v>734</v>
      </c>
      <c r="W205" s="81">
        <v>43533.668807870374</v>
      </c>
      <c r="X205" s="82" t="s">
        <v>916</v>
      </c>
      <c r="Y205" s="79"/>
      <c r="Z205" s="79"/>
      <c r="AA205" s="85" t="s">
        <v>1214</v>
      </c>
      <c r="AB205" s="79"/>
      <c r="AC205" s="79" t="b">
        <v>0</v>
      </c>
      <c r="AD205" s="79">
        <v>0</v>
      </c>
      <c r="AE205" s="85" t="s">
        <v>1389</v>
      </c>
      <c r="AF205" s="79" t="b">
        <v>0</v>
      </c>
      <c r="AG205" s="79" t="s">
        <v>1401</v>
      </c>
      <c r="AH205" s="79"/>
      <c r="AI205" s="85" t="s">
        <v>1389</v>
      </c>
      <c r="AJ205" s="79" t="b">
        <v>0</v>
      </c>
      <c r="AK205" s="79">
        <v>2</v>
      </c>
      <c r="AL205" s="85" t="s">
        <v>1380</v>
      </c>
      <c r="AM205" s="79" t="s">
        <v>1411</v>
      </c>
      <c r="AN205" s="79" t="b">
        <v>0</v>
      </c>
      <c r="AO205" s="85" t="s">
        <v>1380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v>0</v>
      </c>
      <c r="BE205" s="49">
        <v>0</v>
      </c>
      <c r="BF205" s="48">
        <v>0</v>
      </c>
      <c r="BG205" s="49">
        <v>0</v>
      </c>
      <c r="BH205" s="48">
        <v>0</v>
      </c>
      <c r="BI205" s="49">
        <v>0</v>
      </c>
      <c r="BJ205" s="48">
        <v>19</v>
      </c>
      <c r="BK205" s="49">
        <v>100</v>
      </c>
      <c r="BL205" s="48">
        <v>19</v>
      </c>
    </row>
    <row r="206" spans="1:64" ht="15">
      <c r="A206" s="64" t="s">
        <v>311</v>
      </c>
      <c r="B206" s="64" t="s">
        <v>306</v>
      </c>
      <c r="C206" s="65" t="s">
        <v>3678</v>
      </c>
      <c r="D206" s="66">
        <v>3</v>
      </c>
      <c r="E206" s="67" t="s">
        <v>132</v>
      </c>
      <c r="F206" s="68">
        <v>32</v>
      </c>
      <c r="G206" s="65"/>
      <c r="H206" s="69"/>
      <c r="I206" s="70"/>
      <c r="J206" s="70"/>
      <c r="K206" s="34" t="s">
        <v>65</v>
      </c>
      <c r="L206" s="77">
        <v>206</v>
      </c>
      <c r="M206" s="77"/>
      <c r="N206" s="72"/>
      <c r="O206" s="79" t="s">
        <v>395</v>
      </c>
      <c r="P206" s="81">
        <v>43533.668807870374</v>
      </c>
      <c r="Q206" s="79" t="s">
        <v>425</v>
      </c>
      <c r="R206" s="79"/>
      <c r="S206" s="79"/>
      <c r="T206" s="79"/>
      <c r="U206" s="79"/>
      <c r="V206" s="82" t="s">
        <v>735</v>
      </c>
      <c r="W206" s="81">
        <v>43533.668807870374</v>
      </c>
      <c r="X206" s="82" t="s">
        <v>917</v>
      </c>
      <c r="Y206" s="79"/>
      <c r="Z206" s="79"/>
      <c r="AA206" s="85" t="s">
        <v>1215</v>
      </c>
      <c r="AB206" s="79"/>
      <c r="AC206" s="79" t="b">
        <v>0</v>
      </c>
      <c r="AD206" s="79">
        <v>0</v>
      </c>
      <c r="AE206" s="85" t="s">
        <v>1389</v>
      </c>
      <c r="AF206" s="79" t="b">
        <v>0</v>
      </c>
      <c r="AG206" s="79" t="s">
        <v>1401</v>
      </c>
      <c r="AH206" s="79"/>
      <c r="AI206" s="85" t="s">
        <v>1389</v>
      </c>
      <c r="AJ206" s="79" t="b">
        <v>0</v>
      </c>
      <c r="AK206" s="79">
        <v>23</v>
      </c>
      <c r="AL206" s="85" t="s">
        <v>1356</v>
      </c>
      <c r="AM206" s="79" t="s">
        <v>1411</v>
      </c>
      <c r="AN206" s="79" t="b">
        <v>0</v>
      </c>
      <c r="AO206" s="85" t="s">
        <v>1356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1</v>
      </c>
      <c r="BG206" s="49">
        <v>4.166666666666667</v>
      </c>
      <c r="BH206" s="48">
        <v>0</v>
      </c>
      <c r="BI206" s="49">
        <v>0</v>
      </c>
      <c r="BJ206" s="48">
        <v>23</v>
      </c>
      <c r="BK206" s="49">
        <v>95.83333333333333</v>
      </c>
      <c r="BL206" s="48">
        <v>24</v>
      </c>
    </row>
    <row r="207" spans="1:64" ht="15">
      <c r="A207" s="64" t="s">
        <v>312</v>
      </c>
      <c r="B207" s="64" t="s">
        <v>306</v>
      </c>
      <c r="C207" s="65" t="s">
        <v>3678</v>
      </c>
      <c r="D207" s="66">
        <v>3</v>
      </c>
      <c r="E207" s="67" t="s">
        <v>132</v>
      </c>
      <c r="F207" s="68">
        <v>32</v>
      </c>
      <c r="G207" s="65"/>
      <c r="H207" s="69"/>
      <c r="I207" s="70"/>
      <c r="J207" s="70"/>
      <c r="K207" s="34" t="s">
        <v>65</v>
      </c>
      <c r="L207" s="77">
        <v>207</v>
      </c>
      <c r="M207" s="77"/>
      <c r="N207" s="72"/>
      <c r="O207" s="79" t="s">
        <v>395</v>
      </c>
      <c r="P207" s="81">
        <v>43533.668958333335</v>
      </c>
      <c r="Q207" s="79" t="s">
        <v>425</v>
      </c>
      <c r="R207" s="79"/>
      <c r="S207" s="79"/>
      <c r="T207" s="79"/>
      <c r="U207" s="79"/>
      <c r="V207" s="82" t="s">
        <v>736</v>
      </c>
      <c r="W207" s="81">
        <v>43533.668958333335</v>
      </c>
      <c r="X207" s="82" t="s">
        <v>918</v>
      </c>
      <c r="Y207" s="79"/>
      <c r="Z207" s="79"/>
      <c r="AA207" s="85" t="s">
        <v>1216</v>
      </c>
      <c r="AB207" s="79"/>
      <c r="AC207" s="79" t="b">
        <v>0</v>
      </c>
      <c r="AD207" s="79">
        <v>0</v>
      </c>
      <c r="AE207" s="85" t="s">
        <v>1389</v>
      </c>
      <c r="AF207" s="79" t="b">
        <v>0</v>
      </c>
      <c r="AG207" s="79" t="s">
        <v>1401</v>
      </c>
      <c r="AH207" s="79"/>
      <c r="AI207" s="85" t="s">
        <v>1389</v>
      </c>
      <c r="AJ207" s="79" t="b">
        <v>0</v>
      </c>
      <c r="AK207" s="79">
        <v>23</v>
      </c>
      <c r="AL207" s="85" t="s">
        <v>1356</v>
      </c>
      <c r="AM207" s="79" t="s">
        <v>1410</v>
      </c>
      <c r="AN207" s="79" t="b">
        <v>0</v>
      </c>
      <c r="AO207" s="85" t="s">
        <v>1356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0</v>
      </c>
      <c r="BE207" s="49">
        <v>0</v>
      </c>
      <c r="BF207" s="48">
        <v>1</v>
      </c>
      <c r="BG207" s="49">
        <v>4.166666666666667</v>
      </c>
      <c r="BH207" s="48">
        <v>0</v>
      </c>
      <c r="BI207" s="49">
        <v>0</v>
      </c>
      <c r="BJ207" s="48">
        <v>23</v>
      </c>
      <c r="BK207" s="49">
        <v>95.83333333333333</v>
      </c>
      <c r="BL207" s="48">
        <v>24</v>
      </c>
    </row>
    <row r="208" spans="1:64" ht="15">
      <c r="A208" s="64" t="s">
        <v>313</v>
      </c>
      <c r="B208" s="64" t="s">
        <v>306</v>
      </c>
      <c r="C208" s="65" t="s">
        <v>3678</v>
      </c>
      <c r="D208" s="66">
        <v>3</v>
      </c>
      <c r="E208" s="67" t="s">
        <v>132</v>
      </c>
      <c r="F208" s="68">
        <v>32</v>
      </c>
      <c r="G208" s="65"/>
      <c r="H208" s="69"/>
      <c r="I208" s="70"/>
      <c r="J208" s="70"/>
      <c r="K208" s="34" t="s">
        <v>65</v>
      </c>
      <c r="L208" s="77">
        <v>208</v>
      </c>
      <c r="M208" s="77"/>
      <c r="N208" s="72"/>
      <c r="O208" s="79" t="s">
        <v>395</v>
      </c>
      <c r="P208" s="81">
        <v>43533.6691087963</v>
      </c>
      <c r="Q208" s="79" t="s">
        <v>448</v>
      </c>
      <c r="R208" s="79"/>
      <c r="S208" s="79"/>
      <c r="T208" s="79" t="s">
        <v>584</v>
      </c>
      <c r="U208" s="79"/>
      <c r="V208" s="82" t="s">
        <v>737</v>
      </c>
      <c r="W208" s="81">
        <v>43533.6691087963</v>
      </c>
      <c r="X208" s="82" t="s">
        <v>919</v>
      </c>
      <c r="Y208" s="79"/>
      <c r="Z208" s="79"/>
      <c r="AA208" s="85" t="s">
        <v>1217</v>
      </c>
      <c r="AB208" s="79"/>
      <c r="AC208" s="79" t="b">
        <v>0</v>
      </c>
      <c r="AD208" s="79">
        <v>0</v>
      </c>
      <c r="AE208" s="85" t="s">
        <v>1389</v>
      </c>
      <c r="AF208" s="79" t="b">
        <v>0</v>
      </c>
      <c r="AG208" s="79" t="s">
        <v>1401</v>
      </c>
      <c r="AH208" s="79"/>
      <c r="AI208" s="85" t="s">
        <v>1389</v>
      </c>
      <c r="AJ208" s="79" t="b">
        <v>0</v>
      </c>
      <c r="AK208" s="79">
        <v>11</v>
      </c>
      <c r="AL208" s="85" t="s">
        <v>1358</v>
      </c>
      <c r="AM208" s="79" t="s">
        <v>1411</v>
      </c>
      <c r="AN208" s="79" t="b">
        <v>0</v>
      </c>
      <c r="AO208" s="85" t="s">
        <v>1358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2</v>
      </c>
      <c r="BE208" s="49">
        <v>10</v>
      </c>
      <c r="BF208" s="48">
        <v>0</v>
      </c>
      <c r="BG208" s="49">
        <v>0</v>
      </c>
      <c r="BH208" s="48">
        <v>0</v>
      </c>
      <c r="BI208" s="49">
        <v>0</v>
      </c>
      <c r="BJ208" s="48">
        <v>18</v>
      </c>
      <c r="BK208" s="49">
        <v>90</v>
      </c>
      <c r="BL208" s="48">
        <v>20</v>
      </c>
    </row>
    <row r="209" spans="1:64" ht="15">
      <c r="A209" s="64" t="s">
        <v>314</v>
      </c>
      <c r="B209" s="64" t="s">
        <v>350</v>
      </c>
      <c r="C209" s="65" t="s">
        <v>3682</v>
      </c>
      <c r="D209" s="66">
        <v>5.8</v>
      </c>
      <c r="E209" s="67" t="s">
        <v>136</v>
      </c>
      <c r="F209" s="68">
        <v>28.941176470588236</v>
      </c>
      <c r="G209" s="65"/>
      <c r="H209" s="69"/>
      <c r="I209" s="70"/>
      <c r="J209" s="70"/>
      <c r="K209" s="34" t="s">
        <v>65</v>
      </c>
      <c r="L209" s="77">
        <v>209</v>
      </c>
      <c r="M209" s="77"/>
      <c r="N209" s="72"/>
      <c r="O209" s="79" t="s">
        <v>395</v>
      </c>
      <c r="P209" s="81">
        <v>43533.65787037037</v>
      </c>
      <c r="Q209" s="79" t="s">
        <v>465</v>
      </c>
      <c r="R209" s="79"/>
      <c r="S209" s="79"/>
      <c r="T209" s="79"/>
      <c r="U209" s="79"/>
      <c r="V209" s="82" t="s">
        <v>738</v>
      </c>
      <c r="W209" s="81">
        <v>43533.65787037037</v>
      </c>
      <c r="X209" s="82" t="s">
        <v>920</v>
      </c>
      <c r="Y209" s="79"/>
      <c r="Z209" s="79"/>
      <c r="AA209" s="85" t="s">
        <v>1218</v>
      </c>
      <c r="AB209" s="79"/>
      <c r="AC209" s="79" t="b">
        <v>0</v>
      </c>
      <c r="AD209" s="79">
        <v>0</v>
      </c>
      <c r="AE209" s="85" t="s">
        <v>1389</v>
      </c>
      <c r="AF209" s="79" t="b">
        <v>1</v>
      </c>
      <c r="AG209" s="79" t="s">
        <v>1401</v>
      </c>
      <c r="AH209" s="79"/>
      <c r="AI209" s="85" t="s">
        <v>1407</v>
      </c>
      <c r="AJ209" s="79" t="b">
        <v>0</v>
      </c>
      <c r="AK209" s="79">
        <v>4</v>
      </c>
      <c r="AL209" s="85" t="s">
        <v>1377</v>
      </c>
      <c r="AM209" s="79" t="s">
        <v>1414</v>
      </c>
      <c r="AN209" s="79" t="b">
        <v>0</v>
      </c>
      <c r="AO209" s="85" t="s">
        <v>1377</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1</v>
      </c>
      <c r="BC209" s="78" t="str">
        <f>REPLACE(INDEX(GroupVertices[Group],MATCH(Edges[[#This Row],[Vertex 2]],GroupVertices[Vertex],0)),1,1,"")</f>
        <v>2</v>
      </c>
      <c r="BD209" s="48">
        <v>1</v>
      </c>
      <c r="BE209" s="49">
        <v>4.545454545454546</v>
      </c>
      <c r="BF209" s="48">
        <v>0</v>
      </c>
      <c r="BG209" s="49">
        <v>0</v>
      </c>
      <c r="BH209" s="48">
        <v>0</v>
      </c>
      <c r="BI209" s="49">
        <v>0</v>
      </c>
      <c r="BJ209" s="48">
        <v>21</v>
      </c>
      <c r="BK209" s="49">
        <v>95.45454545454545</v>
      </c>
      <c r="BL209" s="48">
        <v>22</v>
      </c>
    </row>
    <row r="210" spans="1:64" ht="15">
      <c r="A210" s="64" t="s">
        <v>314</v>
      </c>
      <c r="B210" s="64" t="s">
        <v>306</v>
      </c>
      <c r="C210" s="65" t="s">
        <v>3679</v>
      </c>
      <c r="D210" s="66">
        <v>4.4</v>
      </c>
      <c r="E210" s="67" t="s">
        <v>136</v>
      </c>
      <c r="F210" s="68">
        <v>30.470588235294116</v>
      </c>
      <c r="G210" s="65"/>
      <c r="H210" s="69"/>
      <c r="I210" s="70"/>
      <c r="J210" s="70"/>
      <c r="K210" s="34" t="s">
        <v>65</v>
      </c>
      <c r="L210" s="77">
        <v>210</v>
      </c>
      <c r="M210" s="77"/>
      <c r="N210" s="72"/>
      <c r="O210" s="79" t="s">
        <v>395</v>
      </c>
      <c r="P210" s="81">
        <v>43533.66409722222</v>
      </c>
      <c r="Q210" s="79" t="s">
        <v>448</v>
      </c>
      <c r="R210" s="79"/>
      <c r="S210" s="79"/>
      <c r="T210" s="79" t="s">
        <v>584</v>
      </c>
      <c r="U210" s="79"/>
      <c r="V210" s="82" t="s">
        <v>738</v>
      </c>
      <c r="W210" s="81">
        <v>43533.66409722222</v>
      </c>
      <c r="X210" s="82" t="s">
        <v>921</v>
      </c>
      <c r="Y210" s="79"/>
      <c r="Z210" s="79"/>
      <c r="AA210" s="85" t="s">
        <v>1219</v>
      </c>
      <c r="AB210" s="79"/>
      <c r="AC210" s="79" t="b">
        <v>0</v>
      </c>
      <c r="AD210" s="79">
        <v>0</v>
      </c>
      <c r="AE210" s="85" t="s">
        <v>1389</v>
      </c>
      <c r="AF210" s="79" t="b">
        <v>0</v>
      </c>
      <c r="AG210" s="79" t="s">
        <v>1401</v>
      </c>
      <c r="AH210" s="79"/>
      <c r="AI210" s="85" t="s">
        <v>1389</v>
      </c>
      <c r="AJ210" s="79" t="b">
        <v>0</v>
      </c>
      <c r="AK210" s="79">
        <v>11</v>
      </c>
      <c r="AL210" s="85" t="s">
        <v>1358</v>
      </c>
      <c r="AM210" s="79" t="s">
        <v>1414</v>
      </c>
      <c r="AN210" s="79" t="b">
        <v>0</v>
      </c>
      <c r="AO210" s="85" t="s">
        <v>1358</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v>2</v>
      </c>
      <c r="BE210" s="49">
        <v>10</v>
      </c>
      <c r="BF210" s="48">
        <v>0</v>
      </c>
      <c r="BG210" s="49">
        <v>0</v>
      </c>
      <c r="BH210" s="48">
        <v>0</v>
      </c>
      <c r="BI210" s="49">
        <v>0</v>
      </c>
      <c r="BJ210" s="48">
        <v>18</v>
      </c>
      <c r="BK210" s="49">
        <v>90</v>
      </c>
      <c r="BL210" s="48">
        <v>20</v>
      </c>
    </row>
    <row r="211" spans="1:64" ht="15">
      <c r="A211" s="64" t="s">
        <v>314</v>
      </c>
      <c r="B211" s="64" t="s">
        <v>350</v>
      </c>
      <c r="C211" s="65" t="s">
        <v>3682</v>
      </c>
      <c r="D211" s="66">
        <v>5.8</v>
      </c>
      <c r="E211" s="67" t="s">
        <v>136</v>
      </c>
      <c r="F211" s="68">
        <v>28.941176470588236</v>
      </c>
      <c r="G211" s="65"/>
      <c r="H211" s="69"/>
      <c r="I211" s="70"/>
      <c r="J211" s="70"/>
      <c r="K211" s="34" t="s">
        <v>65</v>
      </c>
      <c r="L211" s="77">
        <v>211</v>
      </c>
      <c r="M211" s="77"/>
      <c r="N211" s="72"/>
      <c r="O211" s="79" t="s">
        <v>395</v>
      </c>
      <c r="P211" s="81">
        <v>43533.669594907406</v>
      </c>
      <c r="Q211" s="79" t="s">
        <v>466</v>
      </c>
      <c r="R211" s="79"/>
      <c r="S211" s="79"/>
      <c r="T211" s="79" t="s">
        <v>586</v>
      </c>
      <c r="U211" s="82" t="s">
        <v>631</v>
      </c>
      <c r="V211" s="82" t="s">
        <v>631</v>
      </c>
      <c r="W211" s="81">
        <v>43533.669594907406</v>
      </c>
      <c r="X211" s="82" t="s">
        <v>922</v>
      </c>
      <c r="Y211" s="79"/>
      <c r="Z211" s="79"/>
      <c r="AA211" s="85" t="s">
        <v>1220</v>
      </c>
      <c r="AB211" s="79"/>
      <c r="AC211" s="79" t="b">
        <v>0</v>
      </c>
      <c r="AD211" s="79">
        <v>0</v>
      </c>
      <c r="AE211" s="85" t="s">
        <v>1389</v>
      </c>
      <c r="AF211" s="79" t="b">
        <v>0</v>
      </c>
      <c r="AG211" s="79" t="s">
        <v>1401</v>
      </c>
      <c r="AH211" s="79"/>
      <c r="AI211" s="85" t="s">
        <v>1389</v>
      </c>
      <c r="AJ211" s="79" t="b">
        <v>0</v>
      </c>
      <c r="AK211" s="79">
        <v>0</v>
      </c>
      <c r="AL211" s="85" t="s">
        <v>1389</v>
      </c>
      <c r="AM211" s="79" t="s">
        <v>1414</v>
      </c>
      <c r="AN211" s="79" t="b">
        <v>0</v>
      </c>
      <c r="AO211" s="85" t="s">
        <v>1220</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2</v>
      </c>
      <c r="BD211" s="48">
        <v>2</v>
      </c>
      <c r="BE211" s="49">
        <v>9.090909090909092</v>
      </c>
      <c r="BF211" s="48">
        <v>0</v>
      </c>
      <c r="BG211" s="49">
        <v>0</v>
      </c>
      <c r="BH211" s="48">
        <v>0</v>
      </c>
      <c r="BI211" s="49">
        <v>0</v>
      </c>
      <c r="BJ211" s="48">
        <v>20</v>
      </c>
      <c r="BK211" s="49">
        <v>90.9090909090909</v>
      </c>
      <c r="BL211" s="48">
        <v>22</v>
      </c>
    </row>
    <row r="212" spans="1:64" ht="15">
      <c r="A212" s="64" t="s">
        <v>314</v>
      </c>
      <c r="B212" s="64" t="s">
        <v>350</v>
      </c>
      <c r="C212" s="65" t="s">
        <v>3682</v>
      </c>
      <c r="D212" s="66">
        <v>5.8</v>
      </c>
      <c r="E212" s="67" t="s">
        <v>136</v>
      </c>
      <c r="F212" s="68">
        <v>28.941176470588236</v>
      </c>
      <c r="G212" s="65"/>
      <c r="H212" s="69"/>
      <c r="I212" s="70"/>
      <c r="J212" s="70"/>
      <c r="K212" s="34" t="s">
        <v>65</v>
      </c>
      <c r="L212" s="77">
        <v>212</v>
      </c>
      <c r="M212" s="77"/>
      <c r="N212" s="72"/>
      <c r="O212" s="79" t="s">
        <v>395</v>
      </c>
      <c r="P212" s="81">
        <v>43533.66979166667</v>
      </c>
      <c r="Q212" s="79" t="s">
        <v>467</v>
      </c>
      <c r="R212" s="79"/>
      <c r="S212" s="79"/>
      <c r="T212" s="79" t="s">
        <v>602</v>
      </c>
      <c r="U212" s="79"/>
      <c r="V212" s="82" t="s">
        <v>738</v>
      </c>
      <c r="W212" s="81">
        <v>43533.66979166667</v>
      </c>
      <c r="X212" s="82" t="s">
        <v>923</v>
      </c>
      <c r="Y212" s="79"/>
      <c r="Z212" s="79"/>
      <c r="AA212" s="85" t="s">
        <v>1221</v>
      </c>
      <c r="AB212" s="79"/>
      <c r="AC212" s="79" t="b">
        <v>0</v>
      </c>
      <c r="AD212" s="79">
        <v>0</v>
      </c>
      <c r="AE212" s="85" t="s">
        <v>1389</v>
      </c>
      <c r="AF212" s="79" t="b">
        <v>0</v>
      </c>
      <c r="AG212" s="79" t="s">
        <v>1401</v>
      </c>
      <c r="AH212" s="79"/>
      <c r="AI212" s="85" t="s">
        <v>1389</v>
      </c>
      <c r="AJ212" s="79" t="b">
        <v>0</v>
      </c>
      <c r="AK212" s="79">
        <v>4</v>
      </c>
      <c r="AL212" s="85" t="s">
        <v>1359</v>
      </c>
      <c r="AM212" s="79" t="s">
        <v>1414</v>
      </c>
      <c r="AN212" s="79" t="b">
        <v>0</v>
      </c>
      <c r="AO212" s="85" t="s">
        <v>1359</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1</v>
      </c>
      <c r="BC212" s="78" t="str">
        <f>REPLACE(INDEX(GroupVertices[Group],MATCH(Edges[[#This Row],[Vertex 2]],GroupVertices[Vertex],0)),1,1,"")</f>
        <v>2</v>
      </c>
      <c r="BD212" s="48"/>
      <c r="BE212" s="49"/>
      <c r="BF212" s="48"/>
      <c r="BG212" s="49"/>
      <c r="BH212" s="48"/>
      <c r="BI212" s="49"/>
      <c r="BJ212" s="48"/>
      <c r="BK212" s="49"/>
      <c r="BL212" s="48"/>
    </row>
    <row r="213" spans="1:64" ht="15">
      <c r="A213" s="64" t="s">
        <v>314</v>
      </c>
      <c r="B213" s="64" t="s">
        <v>306</v>
      </c>
      <c r="C213" s="65" t="s">
        <v>3679</v>
      </c>
      <c r="D213" s="66">
        <v>4.4</v>
      </c>
      <c r="E213" s="67" t="s">
        <v>136</v>
      </c>
      <c r="F213" s="68">
        <v>30.470588235294116</v>
      </c>
      <c r="G213" s="65"/>
      <c r="H213" s="69"/>
      <c r="I213" s="70"/>
      <c r="J213" s="70"/>
      <c r="K213" s="34" t="s">
        <v>65</v>
      </c>
      <c r="L213" s="77">
        <v>213</v>
      </c>
      <c r="M213" s="77"/>
      <c r="N213" s="72"/>
      <c r="O213" s="79" t="s">
        <v>395</v>
      </c>
      <c r="P213" s="81">
        <v>43533.66979166667</v>
      </c>
      <c r="Q213" s="79" t="s">
        <v>467</v>
      </c>
      <c r="R213" s="79"/>
      <c r="S213" s="79"/>
      <c r="T213" s="79" t="s">
        <v>602</v>
      </c>
      <c r="U213" s="79"/>
      <c r="V213" s="82" t="s">
        <v>738</v>
      </c>
      <c r="W213" s="81">
        <v>43533.66979166667</v>
      </c>
      <c r="X213" s="82" t="s">
        <v>923</v>
      </c>
      <c r="Y213" s="79"/>
      <c r="Z213" s="79"/>
      <c r="AA213" s="85" t="s">
        <v>1221</v>
      </c>
      <c r="AB213" s="79"/>
      <c r="AC213" s="79" t="b">
        <v>0</v>
      </c>
      <c r="AD213" s="79">
        <v>0</v>
      </c>
      <c r="AE213" s="85" t="s">
        <v>1389</v>
      </c>
      <c r="AF213" s="79" t="b">
        <v>0</v>
      </c>
      <c r="AG213" s="79" t="s">
        <v>1401</v>
      </c>
      <c r="AH213" s="79"/>
      <c r="AI213" s="85" t="s">
        <v>1389</v>
      </c>
      <c r="AJ213" s="79" t="b">
        <v>0</v>
      </c>
      <c r="AK213" s="79">
        <v>4</v>
      </c>
      <c r="AL213" s="85" t="s">
        <v>1359</v>
      </c>
      <c r="AM213" s="79" t="s">
        <v>1414</v>
      </c>
      <c r="AN213" s="79" t="b">
        <v>0</v>
      </c>
      <c r="AO213" s="85" t="s">
        <v>1359</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1</v>
      </c>
      <c r="BC213" s="78" t="str">
        <f>REPLACE(INDEX(GroupVertices[Group],MATCH(Edges[[#This Row],[Vertex 2]],GroupVertices[Vertex],0)),1,1,"")</f>
        <v>1</v>
      </c>
      <c r="BD213" s="48">
        <v>2</v>
      </c>
      <c r="BE213" s="49">
        <v>10</v>
      </c>
      <c r="BF213" s="48">
        <v>1</v>
      </c>
      <c r="BG213" s="49">
        <v>5</v>
      </c>
      <c r="BH213" s="48">
        <v>0</v>
      </c>
      <c r="BI213" s="49">
        <v>0</v>
      </c>
      <c r="BJ213" s="48">
        <v>17</v>
      </c>
      <c r="BK213" s="49">
        <v>85</v>
      </c>
      <c r="BL213" s="48">
        <v>20</v>
      </c>
    </row>
    <row r="214" spans="1:64" ht="15">
      <c r="A214" s="64" t="s">
        <v>315</v>
      </c>
      <c r="B214" s="64" t="s">
        <v>350</v>
      </c>
      <c r="C214" s="65" t="s">
        <v>3678</v>
      </c>
      <c r="D214" s="66">
        <v>3</v>
      </c>
      <c r="E214" s="67" t="s">
        <v>132</v>
      </c>
      <c r="F214" s="68">
        <v>32</v>
      </c>
      <c r="G214" s="65"/>
      <c r="H214" s="69"/>
      <c r="I214" s="70"/>
      <c r="J214" s="70"/>
      <c r="K214" s="34" t="s">
        <v>65</v>
      </c>
      <c r="L214" s="77">
        <v>214</v>
      </c>
      <c r="M214" s="77"/>
      <c r="N214" s="72"/>
      <c r="O214" s="79" t="s">
        <v>395</v>
      </c>
      <c r="P214" s="81">
        <v>43533.65217592593</v>
      </c>
      <c r="Q214" s="79" t="s">
        <v>423</v>
      </c>
      <c r="R214" s="79"/>
      <c r="S214" s="79"/>
      <c r="T214" s="79" t="s">
        <v>600</v>
      </c>
      <c r="U214" s="82" t="s">
        <v>627</v>
      </c>
      <c r="V214" s="82" t="s">
        <v>627</v>
      </c>
      <c r="W214" s="81">
        <v>43533.65217592593</v>
      </c>
      <c r="X214" s="82" t="s">
        <v>924</v>
      </c>
      <c r="Y214" s="79"/>
      <c r="Z214" s="79"/>
      <c r="AA214" s="85" t="s">
        <v>1222</v>
      </c>
      <c r="AB214" s="79"/>
      <c r="AC214" s="79" t="b">
        <v>0</v>
      </c>
      <c r="AD214" s="79">
        <v>0</v>
      </c>
      <c r="AE214" s="85" t="s">
        <v>1389</v>
      </c>
      <c r="AF214" s="79" t="b">
        <v>0</v>
      </c>
      <c r="AG214" s="79" t="s">
        <v>1401</v>
      </c>
      <c r="AH214" s="79"/>
      <c r="AI214" s="85" t="s">
        <v>1389</v>
      </c>
      <c r="AJ214" s="79" t="b">
        <v>0</v>
      </c>
      <c r="AK214" s="79">
        <v>15</v>
      </c>
      <c r="AL214" s="85" t="s">
        <v>1354</v>
      </c>
      <c r="AM214" s="79" t="s">
        <v>1414</v>
      </c>
      <c r="AN214" s="79" t="b">
        <v>0</v>
      </c>
      <c r="AO214" s="85" t="s">
        <v>1354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315</v>
      </c>
      <c r="B215" s="64" t="s">
        <v>306</v>
      </c>
      <c r="C215" s="65" t="s">
        <v>3679</v>
      </c>
      <c r="D215" s="66">
        <v>4.4</v>
      </c>
      <c r="E215" s="67" t="s">
        <v>136</v>
      </c>
      <c r="F215" s="68">
        <v>30.470588235294116</v>
      </c>
      <c r="G215" s="65"/>
      <c r="H215" s="69"/>
      <c r="I215" s="70"/>
      <c r="J215" s="70"/>
      <c r="K215" s="34" t="s">
        <v>65</v>
      </c>
      <c r="L215" s="77">
        <v>215</v>
      </c>
      <c r="M215" s="77"/>
      <c r="N215" s="72"/>
      <c r="O215" s="79" t="s">
        <v>395</v>
      </c>
      <c r="P215" s="81">
        <v>43533.65217592593</v>
      </c>
      <c r="Q215" s="79" t="s">
        <v>423</v>
      </c>
      <c r="R215" s="79"/>
      <c r="S215" s="79"/>
      <c r="T215" s="79" t="s">
        <v>600</v>
      </c>
      <c r="U215" s="82" t="s">
        <v>627</v>
      </c>
      <c r="V215" s="82" t="s">
        <v>627</v>
      </c>
      <c r="W215" s="81">
        <v>43533.65217592593</v>
      </c>
      <c r="X215" s="82" t="s">
        <v>924</v>
      </c>
      <c r="Y215" s="79"/>
      <c r="Z215" s="79"/>
      <c r="AA215" s="85" t="s">
        <v>1222</v>
      </c>
      <c r="AB215" s="79"/>
      <c r="AC215" s="79" t="b">
        <v>0</v>
      </c>
      <c r="AD215" s="79">
        <v>0</v>
      </c>
      <c r="AE215" s="85" t="s">
        <v>1389</v>
      </c>
      <c r="AF215" s="79" t="b">
        <v>0</v>
      </c>
      <c r="AG215" s="79" t="s">
        <v>1401</v>
      </c>
      <c r="AH215" s="79"/>
      <c r="AI215" s="85" t="s">
        <v>1389</v>
      </c>
      <c r="AJ215" s="79" t="b">
        <v>0</v>
      </c>
      <c r="AK215" s="79">
        <v>15</v>
      </c>
      <c r="AL215" s="85" t="s">
        <v>1354</v>
      </c>
      <c r="AM215" s="79" t="s">
        <v>1414</v>
      </c>
      <c r="AN215" s="79" t="b">
        <v>0</v>
      </c>
      <c r="AO215" s="85" t="s">
        <v>1354</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2</v>
      </c>
      <c r="BC215" s="78" t="str">
        <f>REPLACE(INDEX(GroupVertices[Group],MATCH(Edges[[#This Row],[Vertex 2]],GroupVertices[Vertex],0)),1,1,"")</f>
        <v>1</v>
      </c>
      <c r="BD215" s="48">
        <v>1</v>
      </c>
      <c r="BE215" s="49">
        <v>6.25</v>
      </c>
      <c r="BF215" s="48">
        <v>0</v>
      </c>
      <c r="BG215" s="49">
        <v>0</v>
      </c>
      <c r="BH215" s="48">
        <v>0</v>
      </c>
      <c r="BI215" s="49">
        <v>0</v>
      </c>
      <c r="BJ215" s="48">
        <v>15</v>
      </c>
      <c r="BK215" s="49">
        <v>93.75</v>
      </c>
      <c r="BL215" s="48">
        <v>16</v>
      </c>
    </row>
    <row r="216" spans="1:64" ht="15">
      <c r="A216" s="64" t="s">
        <v>315</v>
      </c>
      <c r="B216" s="64" t="s">
        <v>306</v>
      </c>
      <c r="C216" s="65" t="s">
        <v>3679</v>
      </c>
      <c r="D216" s="66">
        <v>4.4</v>
      </c>
      <c r="E216" s="67" t="s">
        <v>136</v>
      </c>
      <c r="F216" s="68">
        <v>30.470588235294116</v>
      </c>
      <c r="G216" s="65"/>
      <c r="H216" s="69"/>
      <c r="I216" s="70"/>
      <c r="J216" s="70"/>
      <c r="K216" s="34" t="s">
        <v>65</v>
      </c>
      <c r="L216" s="77">
        <v>216</v>
      </c>
      <c r="M216" s="77"/>
      <c r="N216" s="72"/>
      <c r="O216" s="79" t="s">
        <v>395</v>
      </c>
      <c r="P216" s="81">
        <v>43533.67086805555</v>
      </c>
      <c r="Q216" s="79" t="s">
        <v>425</v>
      </c>
      <c r="R216" s="79"/>
      <c r="S216" s="79"/>
      <c r="T216" s="79"/>
      <c r="U216" s="79"/>
      <c r="V216" s="82" t="s">
        <v>739</v>
      </c>
      <c r="W216" s="81">
        <v>43533.67086805555</v>
      </c>
      <c r="X216" s="82" t="s">
        <v>925</v>
      </c>
      <c r="Y216" s="79"/>
      <c r="Z216" s="79"/>
      <c r="AA216" s="85" t="s">
        <v>1223</v>
      </c>
      <c r="AB216" s="79"/>
      <c r="AC216" s="79" t="b">
        <v>0</v>
      </c>
      <c r="AD216" s="79">
        <v>0</v>
      </c>
      <c r="AE216" s="85" t="s">
        <v>1389</v>
      </c>
      <c r="AF216" s="79" t="b">
        <v>0</v>
      </c>
      <c r="AG216" s="79" t="s">
        <v>1401</v>
      </c>
      <c r="AH216" s="79"/>
      <c r="AI216" s="85" t="s">
        <v>1389</v>
      </c>
      <c r="AJ216" s="79" t="b">
        <v>0</v>
      </c>
      <c r="AK216" s="79">
        <v>23</v>
      </c>
      <c r="AL216" s="85" t="s">
        <v>1356</v>
      </c>
      <c r="AM216" s="79" t="s">
        <v>1412</v>
      </c>
      <c r="AN216" s="79" t="b">
        <v>0</v>
      </c>
      <c r="AO216" s="85" t="s">
        <v>1356</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2</v>
      </c>
      <c r="BC216" s="78" t="str">
        <f>REPLACE(INDEX(GroupVertices[Group],MATCH(Edges[[#This Row],[Vertex 2]],GroupVertices[Vertex],0)),1,1,"")</f>
        <v>1</v>
      </c>
      <c r="BD216" s="48">
        <v>0</v>
      </c>
      <c r="BE216" s="49">
        <v>0</v>
      </c>
      <c r="BF216" s="48">
        <v>1</v>
      </c>
      <c r="BG216" s="49">
        <v>4.166666666666667</v>
      </c>
      <c r="BH216" s="48">
        <v>0</v>
      </c>
      <c r="BI216" s="49">
        <v>0</v>
      </c>
      <c r="BJ216" s="48">
        <v>23</v>
      </c>
      <c r="BK216" s="49">
        <v>95.83333333333333</v>
      </c>
      <c r="BL216" s="48">
        <v>24</v>
      </c>
    </row>
    <row r="217" spans="1:64" ht="15">
      <c r="A217" s="64" t="s">
        <v>316</v>
      </c>
      <c r="B217" s="64" t="s">
        <v>378</v>
      </c>
      <c r="C217" s="65" t="s">
        <v>3678</v>
      </c>
      <c r="D217" s="66">
        <v>3</v>
      </c>
      <c r="E217" s="67" t="s">
        <v>132</v>
      </c>
      <c r="F217" s="68">
        <v>32</v>
      </c>
      <c r="G217" s="65"/>
      <c r="H217" s="69"/>
      <c r="I217" s="70"/>
      <c r="J217" s="70"/>
      <c r="K217" s="34" t="s">
        <v>65</v>
      </c>
      <c r="L217" s="77">
        <v>217</v>
      </c>
      <c r="M217" s="77"/>
      <c r="N217" s="72"/>
      <c r="O217" s="79" t="s">
        <v>395</v>
      </c>
      <c r="P217" s="81">
        <v>43533.6727662037</v>
      </c>
      <c r="Q217" s="79" t="s">
        <v>431</v>
      </c>
      <c r="R217" s="79"/>
      <c r="S217" s="79"/>
      <c r="T217" s="79" t="s">
        <v>603</v>
      </c>
      <c r="U217" s="79"/>
      <c r="V217" s="82" t="s">
        <v>740</v>
      </c>
      <c r="W217" s="81">
        <v>43533.6727662037</v>
      </c>
      <c r="X217" s="82" t="s">
        <v>926</v>
      </c>
      <c r="Y217" s="79"/>
      <c r="Z217" s="79"/>
      <c r="AA217" s="85" t="s">
        <v>1224</v>
      </c>
      <c r="AB217" s="79"/>
      <c r="AC217" s="79" t="b">
        <v>0</v>
      </c>
      <c r="AD217" s="79">
        <v>0</v>
      </c>
      <c r="AE217" s="85" t="s">
        <v>1389</v>
      </c>
      <c r="AF217" s="79" t="b">
        <v>0</v>
      </c>
      <c r="AG217" s="79" t="s">
        <v>1401</v>
      </c>
      <c r="AH217" s="79"/>
      <c r="AI217" s="85" t="s">
        <v>1389</v>
      </c>
      <c r="AJ217" s="79" t="b">
        <v>0</v>
      </c>
      <c r="AK217" s="79">
        <v>8</v>
      </c>
      <c r="AL217" s="85" t="s">
        <v>1293</v>
      </c>
      <c r="AM217" s="79" t="s">
        <v>1411</v>
      </c>
      <c r="AN217" s="79" t="b">
        <v>0</v>
      </c>
      <c r="AO217" s="85" t="s">
        <v>1293</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316</v>
      </c>
      <c r="B218" s="64" t="s">
        <v>306</v>
      </c>
      <c r="C218" s="65" t="s">
        <v>3678</v>
      </c>
      <c r="D218" s="66">
        <v>3</v>
      </c>
      <c r="E218" s="67" t="s">
        <v>132</v>
      </c>
      <c r="F218" s="68">
        <v>32</v>
      </c>
      <c r="G218" s="65"/>
      <c r="H218" s="69"/>
      <c r="I218" s="70"/>
      <c r="J218" s="70"/>
      <c r="K218" s="34" t="s">
        <v>65</v>
      </c>
      <c r="L218" s="77">
        <v>218</v>
      </c>
      <c r="M218" s="77"/>
      <c r="N218" s="72"/>
      <c r="O218" s="79" t="s">
        <v>395</v>
      </c>
      <c r="P218" s="81">
        <v>43533.6727662037</v>
      </c>
      <c r="Q218" s="79" t="s">
        <v>431</v>
      </c>
      <c r="R218" s="79"/>
      <c r="S218" s="79"/>
      <c r="T218" s="79" t="s">
        <v>603</v>
      </c>
      <c r="U218" s="79"/>
      <c r="V218" s="82" t="s">
        <v>740</v>
      </c>
      <c r="W218" s="81">
        <v>43533.6727662037</v>
      </c>
      <c r="X218" s="82" t="s">
        <v>926</v>
      </c>
      <c r="Y218" s="79"/>
      <c r="Z218" s="79"/>
      <c r="AA218" s="85" t="s">
        <v>1224</v>
      </c>
      <c r="AB218" s="79"/>
      <c r="AC218" s="79" t="b">
        <v>0</v>
      </c>
      <c r="AD218" s="79">
        <v>0</v>
      </c>
      <c r="AE218" s="85" t="s">
        <v>1389</v>
      </c>
      <c r="AF218" s="79" t="b">
        <v>0</v>
      </c>
      <c r="AG218" s="79" t="s">
        <v>1401</v>
      </c>
      <c r="AH218" s="79"/>
      <c r="AI218" s="85" t="s">
        <v>1389</v>
      </c>
      <c r="AJ218" s="79" t="b">
        <v>0</v>
      </c>
      <c r="AK218" s="79">
        <v>8</v>
      </c>
      <c r="AL218" s="85" t="s">
        <v>1293</v>
      </c>
      <c r="AM218" s="79" t="s">
        <v>1411</v>
      </c>
      <c r="AN218" s="79" t="b">
        <v>0</v>
      </c>
      <c r="AO218" s="85" t="s">
        <v>1293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1</v>
      </c>
      <c r="BE218" s="49">
        <v>5.2631578947368425</v>
      </c>
      <c r="BF218" s="48">
        <v>0</v>
      </c>
      <c r="BG218" s="49">
        <v>0</v>
      </c>
      <c r="BH218" s="48">
        <v>0</v>
      </c>
      <c r="BI218" s="49">
        <v>0</v>
      </c>
      <c r="BJ218" s="48">
        <v>18</v>
      </c>
      <c r="BK218" s="49">
        <v>94.73684210526316</v>
      </c>
      <c r="BL218" s="48">
        <v>19</v>
      </c>
    </row>
    <row r="219" spans="1:64" ht="15">
      <c r="A219" s="64" t="s">
        <v>317</v>
      </c>
      <c r="B219" s="64" t="s">
        <v>306</v>
      </c>
      <c r="C219" s="65" t="s">
        <v>3678</v>
      </c>
      <c r="D219" s="66">
        <v>3</v>
      </c>
      <c r="E219" s="67" t="s">
        <v>132</v>
      </c>
      <c r="F219" s="68">
        <v>32</v>
      </c>
      <c r="G219" s="65"/>
      <c r="H219" s="69"/>
      <c r="I219" s="70"/>
      <c r="J219" s="70"/>
      <c r="K219" s="34" t="s">
        <v>65</v>
      </c>
      <c r="L219" s="77">
        <v>219</v>
      </c>
      <c r="M219" s="77"/>
      <c r="N219" s="72"/>
      <c r="O219" s="79" t="s">
        <v>395</v>
      </c>
      <c r="P219" s="81">
        <v>43533.67355324074</v>
      </c>
      <c r="Q219" s="79" t="s">
        <v>425</v>
      </c>
      <c r="R219" s="79"/>
      <c r="S219" s="79"/>
      <c r="T219" s="79"/>
      <c r="U219" s="79"/>
      <c r="V219" s="82" t="s">
        <v>741</v>
      </c>
      <c r="W219" s="81">
        <v>43533.67355324074</v>
      </c>
      <c r="X219" s="82" t="s">
        <v>927</v>
      </c>
      <c r="Y219" s="79"/>
      <c r="Z219" s="79"/>
      <c r="AA219" s="85" t="s">
        <v>1225</v>
      </c>
      <c r="AB219" s="79"/>
      <c r="AC219" s="79" t="b">
        <v>0</v>
      </c>
      <c r="AD219" s="79">
        <v>0</v>
      </c>
      <c r="AE219" s="85" t="s">
        <v>1389</v>
      </c>
      <c r="AF219" s="79" t="b">
        <v>0</v>
      </c>
      <c r="AG219" s="79" t="s">
        <v>1401</v>
      </c>
      <c r="AH219" s="79"/>
      <c r="AI219" s="85" t="s">
        <v>1389</v>
      </c>
      <c r="AJ219" s="79" t="b">
        <v>0</v>
      </c>
      <c r="AK219" s="79">
        <v>23</v>
      </c>
      <c r="AL219" s="85" t="s">
        <v>1356</v>
      </c>
      <c r="AM219" s="79" t="s">
        <v>1412</v>
      </c>
      <c r="AN219" s="79" t="b">
        <v>0</v>
      </c>
      <c r="AO219" s="85" t="s">
        <v>1356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1</v>
      </c>
      <c r="BG219" s="49">
        <v>4.166666666666667</v>
      </c>
      <c r="BH219" s="48">
        <v>0</v>
      </c>
      <c r="BI219" s="49">
        <v>0</v>
      </c>
      <c r="BJ219" s="48">
        <v>23</v>
      </c>
      <c r="BK219" s="49">
        <v>95.83333333333333</v>
      </c>
      <c r="BL219" s="48">
        <v>24</v>
      </c>
    </row>
    <row r="220" spans="1:64" ht="15">
      <c r="A220" s="64" t="s">
        <v>318</v>
      </c>
      <c r="B220" s="64" t="s">
        <v>306</v>
      </c>
      <c r="C220" s="65" t="s">
        <v>3678</v>
      </c>
      <c r="D220" s="66">
        <v>3</v>
      </c>
      <c r="E220" s="67" t="s">
        <v>132</v>
      </c>
      <c r="F220" s="68">
        <v>32</v>
      </c>
      <c r="G220" s="65"/>
      <c r="H220" s="69"/>
      <c r="I220" s="70"/>
      <c r="J220" s="70"/>
      <c r="K220" s="34" t="s">
        <v>65</v>
      </c>
      <c r="L220" s="77">
        <v>220</v>
      </c>
      <c r="M220" s="77"/>
      <c r="N220" s="72"/>
      <c r="O220" s="79" t="s">
        <v>395</v>
      </c>
      <c r="P220" s="81">
        <v>43533.67457175926</v>
      </c>
      <c r="Q220" s="79" t="s">
        <v>425</v>
      </c>
      <c r="R220" s="79"/>
      <c r="S220" s="79"/>
      <c r="T220" s="79"/>
      <c r="U220" s="79"/>
      <c r="V220" s="82" t="s">
        <v>742</v>
      </c>
      <c r="W220" s="81">
        <v>43533.67457175926</v>
      </c>
      <c r="X220" s="82" t="s">
        <v>928</v>
      </c>
      <c r="Y220" s="79"/>
      <c r="Z220" s="79"/>
      <c r="AA220" s="85" t="s">
        <v>1226</v>
      </c>
      <c r="AB220" s="79"/>
      <c r="AC220" s="79" t="b">
        <v>0</v>
      </c>
      <c r="AD220" s="79">
        <v>0</v>
      </c>
      <c r="AE220" s="85" t="s">
        <v>1389</v>
      </c>
      <c r="AF220" s="79" t="b">
        <v>0</v>
      </c>
      <c r="AG220" s="79" t="s">
        <v>1401</v>
      </c>
      <c r="AH220" s="79"/>
      <c r="AI220" s="85" t="s">
        <v>1389</v>
      </c>
      <c r="AJ220" s="79" t="b">
        <v>0</v>
      </c>
      <c r="AK220" s="79">
        <v>23</v>
      </c>
      <c r="AL220" s="85" t="s">
        <v>1356</v>
      </c>
      <c r="AM220" s="79" t="s">
        <v>1411</v>
      </c>
      <c r="AN220" s="79" t="b">
        <v>0</v>
      </c>
      <c r="AO220" s="85" t="s">
        <v>1356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1</v>
      </c>
      <c r="BG220" s="49">
        <v>4.166666666666667</v>
      </c>
      <c r="BH220" s="48">
        <v>0</v>
      </c>
      <c r="BI220" s="49">
        <v>0</v>
      </c>
      <c r="BJ220" s="48">
        <v>23</v>
      </c>
      <c r="BK220" s="49">
        <v>95.83333333333333</v>
      </c>
      <c r="BL220" s="48">
        <v>24</v>
      </c>
    </row>
    <row r="221" spans="1:64" ht="15">
      <c r="A221" s="64" t="s">
        <v>319</v>
      </c>
      <c r="B221" s="64" t="s">
        <v>350</v>
      </c>
      <c r="C221" s="65" t="s">
        <v>3683</v>
      </c>
      <c r="D221" s="66">
        <v>8.6</v>
      </c>
      <c r="E221" s="67" t="s">
        <v>136</v>
      </c>
      <c r="F221" s="68">
        <v>25.88235294117647</v>
      </c>
      <c r="G221" s="65"/>
      <c r="H221" s="69"/>
      <c r="I221" s="70"/>
      <c r="J221" s="70"/>
      <c r="K221" s="34" t="s">
        <v>65</v>
      </c>
      <c r="L221" s="77">
        <v>221</v>
      </c>
      <c r="M221" s="77"/>
      <c r="N221" s="72"/>
      <c r="O221" s="79" t="s">
        <v>395</v>
      </c>
      <c r="P221" s="81">
        <v>43533.670335648145</v>
      </c>
      <c r="Q221" s="79" t="s">
        <v>468</v>
      </c>
      <c r="R221" s="79"/>
      <c r="S221" s="79"/>
      <c r="T221" s="79"/>
      <c r="U221" s="79"/>
      <c r="V221" s="82" t="s">
        <v>743</v>
      </c>
      <c r="W221" s="81">
        <v>43533.670335648145</v>
      </c>
      <c r="X221" s="82" t="s">
        <v>929</v>
      </c>
      <c r="Y221" s="79"/>
      <c r="Z221" s="79"/>
      <c r="AA221" s="85" t="s">
        <v>1227</v>
      </c>
      <c r="AB221" s="79"/>
      <c r="AC221" s="79" t="b">
        <v>0</v>
      </c>
      <c r="AD221" s="79">
        <v>0</v>
      </c>
      <c r="AE221" s="85" t="s">
        <v>1389</v>
      </c>
      <c r="AF221" s="79" t="b">
        <v>0</v>
      </c>
      <c r="AG221" s="79" t="s">
        <v>1401</v>
      </c>
      <c r="AH221" s="79"/>
      <c r="AI221" s="85" t="s">
        <v>1389</v>
      </c>
      <c r="AJ221" s="79" t="b">
        <v>0</v>
      </c>
      <c r="AK221" s="79">
        <v>3</v>
      </c>
      <c r="AL221" s="85" t="s">
        <v>1370</v>
      </c>
      <c r="AM221" s="79" t="s">
        <v>1411</v>
      </c>
      <c r="AN221" s="79" t="b">
        <v>0</v>
      </c>
      <c r="AO221" s="85" t="s">
        <v>1370</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1</v>
      </c>
      <c r="BC221" s="78" t="str">
        <f>REPLACE(INDEX(GroupVertices[Group],MATCH(Edges[[#This Row],[Vertex 2]],GroupVertices[Vertex],0)),1,1,"")</f>
        <v>2</v>
      </c>
      <c r="BD221" s="48">
        <v>0</v>
      </c>
      <c r="BE221" s="49">
        <v>0</v>
      </c>
      <c r="BF221" s="48">
        <v>1</v>
      </c>
      <c r="BG221" s="49">
        <v>3.8461538461538463</v>
      </c>
      <c r="BH221" s="48">
        <v>0</v>
      </c>
      <c r="BI221" s="49">
        <v>0</v>
      </c>
      <c r="BJ221" s="48">
        <v>25</v>
      </c>
      <c r="BK221" s="49">
        <v>96.15384615384616</v>
      </c>
      <c r="BL221" s="48">
        <v>26</v>
      </c>
    </row>
    <row r="222" spans="1:64" ht="15">
      <c r="A222" s="64" t="s">
        <v>319</v>
      </c>
      <c r="B222" s="64" t="s">
        <v>350</v>
      </c>
      <c r="C222" s="65" t="s">
        <v>3683</v>
      </c>
      <c r="D222" s="66">
        <v>8.6</v>
      </c>
      <c r="E222" s="67" t="s">
        <v>136</v>
      </c>
      <c r="F222" s="68">
        <v>25.88235294117647</v>
      </c>
      <c r="G222" s="65"/>
      <c r="H222" s="69"/>
      <c r="I222" s="70"/>
      <c r="J222" s="70"/>
      <c r="K222" s="34" t="s">
        <v>65</v>
      </c>
      <c r="L222" s="77">
        <v>222</v>
      </c>
      <c r="M222" s="77"/>
      <c r="N222" s="72"/>
      <c r="O222" s="79" t="s">
        <v>395</v>
      </c>
      <c r="P222" s="81">
        <v>43533.6706712963</v>
      </c>
      <c r="Q222" s="79" t="s">
        <v>469</v>
      </c>
      <c r="R222" s="79"/>
      <c r="S222" s="79"/>
      <c r="T222" s="79"/>
      <c r="U222" s="79"/>
      <c r="V222" s="82" t="s">
        <v>743</v>
      </c>
      <c r="W222" s="81">
        <v>43533.6706712963</v>
      </c>
      <c r="X222" s="82" t="s">
        <v>930</v>
      </c>
      <c r="Y222" s="79"/>
      <c r="Z222" s="79"/>
      <c r="AA222" s="85" t="s">
        <v>1228</v>
      </c>
      <c r="AB222" s="79"/>
      <c r="AC222" s="79" t="b">
        <v>0</v>
      </c>
      <c r="AD222" s="79">
        <v>0</v>
      </c>
      <c r="AE222" s="85" t="s">
        <v>1389</v>
      </c>
      <c r="AF222" s="79" t="b">
        <v>0</v>
      </c>
      <c r="AG222" s="79" t="s">
        <v>1401</v>
      </c>
      <c r="AH222" s="79"/>
      <c r="AI222" s="85" t="s">
        <v>1389</v>
      </c>
      <c r="AJ222" s="79" t="b">
        <v>0</v>
      </c>
      <c r="AK222" s="79">
        <v>3</v>
      </c>
      <c r="AL222" s="85" t="s">
        <v>1371</v>
      </c>
      <c r="AM222" s="79" t="s">
        <v>1411</v>
      </c>
      <c r="AN222" s="79" t="b">
        <v>0</v>
      </c>
      <c r="AO222" s="85" t="s">
        <v>1371</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1</v>
      </c>
      <c r="BC222" s="78" t="str">
        <f>REPLACE(INDEX(GroupVertices[Group],MATCH(Edges[[#This Row],[Vertex 2]],GroupVertices[Vertex],0)),1,1,"")</f>
        <v>2</v>
      </c>
      <c r="BD222" s="48">
        <v>0</v>
      </c>
      <c r="BE222" s="49">
        <v>0</v>
      </c>
      <c r="BF222" s="48">
        <v>0</v>
      </c>
      <c r="BG222" s="49">
        <v>0</v>
      </c>
      <c r="BH222" s="48">
        <v>0</v>
      </c>
      <c r="BI222" s="49">
        <v>0</v>
      </c>
      <c r="BJ222" s="48">
        <v>26</v>
      </c>
      <c r="BK222" s="49">
        <v>100</v>
      </c>
      <c r="BL222" s="48">
        <v>26</v>
      </c>
    </row>
    <row r="223" spans="1:64" ht="15">
      <c r="A223" s="64" t="s">
        <v>319</v>
      </c>
      <c r="B223" s="64" t="s">
        <v>350</v>
      </c>
      <c r="C223" s="65" t="s">
        <v>3683</v>
      </c>
      <c r="D223" s="66">
        <v>8.6</v>
      </c>
      <c r="E223" s="67" t="s">
        <v>136</v>
      </c>
      <c r="F223" s="68">
        <v>25.88235294117647</v>
      </c>
      <c r="G223" s="65"/>
      <c r="H223" s="69"/>
      <c r="I223" s="70"/>
      <c r="J223" s="70"/>
      <c r="K223" s="34" t="s">
        <v>65</v>
      </c>
      <c r="L223" s="77">
        <v>223</v>
      </c>
      <c r="M223" s="77"/>
      <c r="N223" s="72"/>
      <c r="O223" s="79" t="s">
        <v>395</v>
      </c>
      <c r="P223" s="81">
        <v>43533.67123842592</v>
      </c>
      <c r="Q223" s="79" t="s">
        <v>426</v>
      </c>
      <c r="R223" s="79"/>
      <c r="S223" s="79"/>
      <c r="T223" s="79"/>
      <c r="U223" s="79"/>
      <c r="V223" s="82" t="s">
        <v>743</v>
      </c>
      <c r="W223" s="81">
        <v>43533.67123842592</v>
      </c>
      <c r="X223" s="82" t="s">
        <v>931</v>
      </c>
      <c r="Y223" s="79"/>
      <c r="Z223" s="79"/>
      <c r="AA223" s="85" t="s">
        <v>1229</v>
      </c>
      <c r="AB223" s="79"/>
      <c r="AC223" s="79" t="b">
        <v>0</v>
      </c>
      <c r="AD223" s="79">
        <v>0</v>
      </c>
      <c r="AE223" s="85" t="s">
        <v>1389</v>
      </c>
      <c r="AF223" s="79" t="b">
        <v>0</v>
      </c>
      <c r="AG223" s="79" t="s">
        <v>1401</v>
      </c>
      <c r="AH223" s="79"/>
      <c r="AI223" s="85" t="s">
        <v>1389</v>
      </c>
      <c r="AJ223" s="79" t="b">
        <v>0</v>
      </c>
      <c r="AK223" s="79">
        <v>4</v>
      </c>
      <c r="AL223" s="85" t="s">
        <v>1372</v>
      </c>
      <c r="AM223" s="79" t="s">
        <v>1411</v>
      </c>
      <c r="AN223" s="79" t="b">
        <v>0</v>
      </c>
      <c r="AO223" s="85" t="s">
        <v>1372</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1</v>
      </c>
      <c r="BC223" s="78" t="str">
        <f>REPLACE(INDEX(GroupVertices[Group],MATCH(Edges[[#This Row],[Vertex 2]],GroupVertices[Vertex],0)),1,1,"")</f>
        <v>2</v>
      </c>
      <c r="BD223" s="48">
        <v>0</v>
      </c>
      <c r="BE223" s="49">
        <v>0</v>
      </c>
      <c r="BF223" s="48">
        <v>1</v>
      </c>
      <c r="BG223" s="49">
        <v>4</v>
      </c>
      <c r="BH223" s="48">
        <v>0</v>
      </c>
      <c r="BI223" s="49">
        <v>0</v>
      </c>
      <c r="BJ223" s="48">
        <v>24</v>
      </c>
      <c r="BK223" s="49">
        <v>96</v>
      </c>
      <c r="BL223" s="48">
        <v>25</v>
      </c>
    </row>
    <row r="224" spans="1:64" ht="15">
      <c r="A224" s="64" t="s">
        <v>319</v>
      </c>
      <c r="B224" s="64" t="s">
        <v>350</v>
      </c>
      <c r="C224" s="65" t="s">
        <v>3683</v>
      </c>
      <c r="D224" s="66">
        <v>8.6</v>
      </c>
      <c r="E224" s="67" t="s">
        <v>136</v>
      </c>
      <c r="F224" s="68">
        <v>25.88235294117647</v>
      </c>
      <c r="G224" s="65"/>
      <c r="H224" s="69"/>
      <c r="I224" s="70"/>
      <c r="J224" s="70"/>
      <c r="K224" s="34" t="s">
        <v>65</v>
      </c>
      <c r="L224" s="77">
        <v>224</v>
      </c>
      <c r="M224" s="77"/>
      <c r="N224" s="72"/>
      <c r="O224" s="79" t="s">
        <v>395</v>
      </c>
      <c r="P224" s="81">
        <v>43533.67203703704</v>
      </c>
      <c r="Q224" s="79" t="s">
        <v>423</v>
      </c>
      <c r="R224" s="79"/>
      <c r="S224" s="79"/>
      <c r="T224" s="79" t="s">
        <v>600</v>
      </c>
      <c r="U224" s="82" t="s">
        <v>627</v>
      </c>
      <c r="V224" s="82" t="s">
        <v>627</v>
      </c>
      <c r="W224" s="81">
        <v>43533.67203703704</v>
      </c>
      <c r="X224" s="82" t="s">
        <v>932</v>
      </c>
      <c r="Y224" s="79"/>
      <c r="Z224" s="79"/>
      <c r="AA224" s="85" t="s">
        <v>1230</v>
      </c>
      <c r="AB224" s="79"/>
      <c r="AC224" s="79" t="b">
        <v>0</v>
      </c>
      <c r="AD224" s="79">
        <v>0</v>
      </c>
      <c r="AE224" s="85" t="s">
        <v>1389</v>
      </c>
      <c r="AF224" s="79" t="b">
        <v>0</v>
      </c>
      <c r="AG224" s="79" t="s">
        <v>1401</v>
      </c>
      <c r="AH224" s="79"/>
      <c r="AI224" s="85" t="s">
        <v>1389</v>
      </c>
      <c r="AJ224" s="79" t="b">
        <v>0</v>
      </c>
      <c r="AK224" s="79">
        <v>15</v>
      </c>
      <c r="AL224" s="85" t="s">
        <v>1354</v>
      </c>
      <c r="AM224" s="79" t="s">
        <v>1411</v>
      </c>
      <c r="AN224" s="79" t="b">
        <v>0</v>
      </c>
      <c r="AO224" s="85" t="s">
        <v>1354</v>
      </c>
      <c r="AP224" s="79" t="s">
        <v>176</v>
      </c>
      <c r="AQ224" s="79">
        <v>0</v>
      </c>
      <c r="AR224" s="79">
        <v>0</v>
      </c>
      <c r="AS224" s="79"/>
      <c r="AT224" s="79"/>
      <c r="AU224" s="79"/>
      <c r="AV224" s="79"/>
      <c r="AW224" s="79"/>
      <c r="AX224" s="79"/>
      <c r="AY224" s="79"/>
      <c r="AZ224" s="79"/>
      <c r="BA224">
        <v>5</v>
      </c>
      <c r="BB224" s="78" t="str">
        <f>REPLACE(INDEX(GroupVertices[Group],MATCH(Edges[[#This Row],[Vertex 1]],GroupVertices[Vertex],0)),1,1,"")</f>
        <v>1</v>
      </c>
      <c r="BC224" s="78" t="str">
        <f>REPLACE(INDEX(GroupVertices[Group],MATCH(Edges[[#This Row],[Vertex 2]],GroupVertices[Vertex],0)),1,1,"")</f>
        <v>2</v>
      </c>
      <c r="BD224" s="48"/>
      <c r="BE224" s="49"/>
      <c r="BF224" s="48"/>
      <c r="BG224" s="49"/>
      <c r="BH224" s="48"/>
      <c r="BI224" s="49"/>
      <c r="BJ224" s="48"/>
      <c r="BK224" s="49"/>
      <c r="BL224" s="48"/>
    </row>
    <row r="225" spans="1:64" ht="15">
      <c r="A225" s="64" t="s">
        <v>319</v>
      </c>
      <c r="B225" s="64" t="s">
        <v>306</v>
      </c>
      <c r="C225" s="65" t="s">
        <v>3679</v>
      </c>
      <c r="D225" s="66">
        <v>4.4</v>
      </c>
      <c r="E225" s="67" t="s">
        <v>136</v>
      </c>
      <c r="F225" s="68">
        <v>30.470588235294116</v>
      </c>
      <c r="G225" s="65"/>
      <c r="H225" s="69"/>
      <c r="I225" s="70"/>
      <c r="J225" s="70"/>
      <c r="K225" s="34" t="s">
        <v>65</v>
      </c>
      <c r="L225" s="77">
        <v>225</v>
      </c>
      <c r="M225" s="77"/>
      <c r="N225" s="72"/>
      <c r="O225" s="79" t="s">
        <v>395</v>
      </c>
      <c r="P225" s="81">
        <v>43533.67203703704</v>
      </c>
      <c r="Q225" s="79" t="s">
        <v>423</v>
      </c>
      <c r="R225" s="79"/>
      <c r="S225" s="79"/>
      <c r="T225" s="79" t="s">
        <v>600</v>
      </c>
      <c r="U225" s="82" t="s">
        <v>627</v>
      </c>
      <c r="V225" s="82" t="s">
        <v>627</v>
      </c>
      <c r="W225" s="81">
        <v>43533.67203703704</v>
      </c>
      <c r="X225" s="82" t="s">
        <v>932</v>
      </c>
      <c r="Y225" s="79"/>
      <c r="Z225" s="79"/>
      <c r="AA225" s="85" t="s">
        <v>1230</v>
      </c>
      <c r="AB225" s="79"/>
      <c r="AC225" s="79" t="b">
        <v>0</v>
      </c>
      <c r="AD225" s="79">
        <v>0</v>
      </c>
      <c r="AE225" s="85" t="s">
        <v>1389</v>
      </c>
      <c r="AF225" s="79" t="b">
        <v>0</v>
      </c>
      <c r="AG225" s="79" t="s">
        <v>1401</v>
      </c>
      <c r="AH225" s="79"/>
      <c r="AI225" s="85" t="s">
        <v>1389</v>
      </c>
      <c r="AJ225" s="79" t="b">
        <v>0</v>
      </c>
      <c r="AK225" s="79">
        <v>15</v>
      </c>
      <c r="AL225" s="85" t="s">
        <v>1354</v>
      </c>
      <c r="AM225" s="79" t="s">
        <v>1411</v>
      </c>
      <c r="AN225" s="79" t="b">
        <v>0</v>
      </c>
      <c r="AO225" s="85" t="s">
        <v>1354</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1</v>
      </c>
      <c r="BD225" s="48">
        <v>1</v>
      </c>
      <c r="BE225" s="49">
        <v>6.25</v>
      </c>
      <c r="BF225" s="48">
        <v>0</v>
      </c>
      <c r="BG225" s="49">
        <v>0</v>
      </c>
      <c r="BH225" s="48">
        <v>0</v>
      </c>
      <c r="BI225" s="49">
        <v>0</v>
      </c>
      <c r="BJ225" s="48">
        <v>15</v>
      </c>
      <c r="BK225" s="49">
        <v>93.75</v>
      </c>
      <c r="BL225" s="48">
        <v>16</v>
      </c>
    </row>
    <row r="226" spans="1:64" ht="15">
      <c r="A226" s="64" t="s">
        <v>319</v>
      </c>
      <c r="B226" s="64" t="s">
        <v>350</v>
      </c>
      <c r="C226" s="65" t="s">
        <v>3683</v>
      </c>
      <c r="D226" s="66">
        <v>8.6</v>
      </c>
      <c r="E226" s="67" t="s">
        <v>136</v>
      </c>
      <c r="F226" s="68">
        <v>25.88235294117647</v>
      </c>
      <c r="G226" s="65"/>
      <c r="H226" s="69"/>
      <c r="I226" s="70"/>
      <c r="J226" s="70"/>
      <c r="K226" s="34" t="s">
        <v>65</v>
      </c>
      <c r="L226" s="77">
        <v>226</v>
      </c>
      <c r="M226" s="77"/>
      <c r="N226" s="72"/>
      <c r="O226" s="79" t="s">
        <v>395</v>
      </c>
      <c r="P226" s="81">
        <v>43533.67422453704</v>
      </c>
      <c r="Q226" s="79" t="s">
        <v>424</v>
      </c>
      <c r="R226" s="79"/>
      <c r="S226" s="79"/>
      <c r="T226" s="79"/>
      <c r="U226" s="79"/>
      <c r="V226" s="82" t="s">
        <v>743</v>
      </c>
      <c r="W226" s="81">
        <v>43533.67422453704</v>
      </c>
      <c r="X226" s="82" t="s">
        <v>933</v>
      </c>
      <c r="Y226" s="79"/>
      <c r="Z226" s="79"/>
      <c r="AA226" s="85" t="s">
        <v>1231</v>
      </c>
      <c r="AB226" s="79"/>
      <c r="AC226" s="79" t="b">
        <v>0</v>
      </c>
      <c r="AD226" s="79">
        <v>0</v>
      </c>
      <c r="AE226" s="85" t="s">
        <v>1389</v>
      </c>
      <c r="AF226" s="79" t="b">
        <v>0</v>
      </c>
      <c r="AG226" s="79" t="s">
        <v>1401</v>
      </c>
      <c r="AH226" s="79"/>
      <c r="AI226" s="85" t="s">
        <v>1389</v>
      </c>
      <c r="AJ226" s="79" t="b">
        <v>0</v>
      </c>
      <c r="AK226" s="79">
        <v>4</v>
      </c>
      <c r="AL226" s="85" t="s">
        <v>1375</v>
      </c>
      <c r="AM226" s="79" t="s">
        <v>1411</v>
      </c>
      <c r="AN226" s="79" t="b">
        <v>0</v>
      </c>
      <c r="AO226" s="85" t="s">
        <v>1375</v>
      </c>
      <c r="AP226" s="79" t="s">
        <v>176</v>
      </c>
      <c r="AQ226" s="79">
        <v>0</v>
      </c>
      <c r="AR226" s="79">
        <v>0</v>
      </c>
      <c r="AS226" s="79"/>
      <c r="AT226" s="79"/>
      <c r="AU226" s="79"/>
      <c r="AV226" s="79"/>
      <c r="AW226" s="79"/>
      <c r="AX226" s="79"/>
      <c r="AY226" s="79"/>
      <c r="AZ226" s="79"/>
      <c r="BA226">
        <v>5</v>
      </c>
      <c r="BB226" s="78" t="str">
        <f>REPLACE(INDEX(GroupVertices[Group],MATCH(Edges[[#This Row],[Vertex 1]],GroupVertices[Vertex],0)),1,1,"")</f>
        <v>1</v>
      </c>
      <c r="BC226" s="78" t="str">
        <f>REPLACE(INDEX(GroupVertices[Group],MATCH(Edges[[#This Row],[Vertex 2]],GroupVertices[Vertex],0)),1,1,"")</f>
        <v>2</v>
      </c>
      <c r="BD226" s="48">
        <v>0</v>
      </c>
      <c r="BE226" s="49">
        <v>0</v>
      </c>
      <c r="BF226" s="48">
        <v>0</v>
      </c>
      <c r="BG226" s="49">
        <v>0</v>
      </c>
      <c r="BH226" s="48">
        <v>0</v>
      </c>
      <c r="BI226" s="49">
        <v>0</v>
      </c>
      <c r="BJ226" s="48">
        <v>27</v>
      </c>
      <c r="BK226" s="49">
        <v>100</v>
      </c>
      <c r="BL226" s="48">
        <v>27</v>
      </c>
    </row>
    <row r="227" spans="1:64" ht="15">
      <c r="A227" s="64" t="s">
        <v>319</v>
      </c>
      <c r="B227" s="64" t="s">
        <v>306</v>
      </c>
      <c r="C227" s="65" t="s">
        <v>3679</v>
      </c>
      <c r="D227" s="66">
        <v>4.4</v>
      </c>
      <c r="E227" s="67" t="s">
        <v>136</v>
      </c>
      <c r="F227" s="68">
        <v>30.470588235294116</v>
      </c>
      <c r="G227" s="65"/>
      <c r="H227" s="69"/>
      <c r="I227" s="70"/>
      <c r="J227" s="70"/>
      <c r="K227" s="34" t="s">
        <v>65</v>
      </c>
      <c r="L227" s="77">
        <v>227</v>
      </c>
      <c r="M227" s="77"/>
      <c r="N227" s="72"/>
      <c r="O227" s="79" t="s">
        <v>395</v>
      </c>
      <c r="P227" s="81">
        <v>43533.67458333333</v>
      </c>
      <c r="Q227" s="79" t="s">
        <v>425</v>
      </c>
      <c r="R227" s="79"/>
      <c r="S227" s="79"/>
      <c r="T227" s="79"/>
      <c r="U227" s="79"/>
      <c r="V227" s="82" t="s">
        <v>743</v>
      </c>
      <c r="W227" s="81">
        <v>43533.67458333333</v>
      </c>
      <c r="X227" s="82" t="s">
        <v>934</v>
      </c>
      <c r="Y227" s="79"/>
      <c r="Z227" s="79"/>
      <c r="AA227" s="85" t="s">
        <v>1232</v>
      </c>
      <c r="AB227" s="79"/>
      <c r="AC227" s="79" t="b">
        <v>0</v>
      </c>
      <c r="AD227" s="79">
        <v>0</v>
      </c>
      <c r="AE227" s="85" t="s">
        <v>1389</v>
      </c>
      <c r="AF227" s="79" t="b">
        <v>0</v>
      </c>
      <c r="AG227" s="79" t="s">
        <v>1401</v>
      </c>
      <c r="AH227" s="79"/>
      <c r="AI227" s="85" t="s">
        <v>1389</v>
      </c>
      <c r="AJ227" s="79" t="b">
        <v>0</v>
      </c>
      <c r="AK227" s="79">
        <v>23</v>
      </c>
      <c r="AL227" s="85" t="s">
        <v>1356</v>
      </c>
      <c r="AM227" s="79" t="s">
        <v>1411</v>
      </c>
      <c r="AN227" s="79" t="b">
        <v>0</v>
      </c>
      <c r="AO227" s="85" t="s">
        <v>1356</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v>
      </c>
      <c r="BC227" s="78" t="str">
        <f>REPLACE(INDEX(GroupVertices[Group],MATCH(Edges[[#This Row],[Vertex 2]],GroupVertices[Vertex],0)),1,1,"")</f>
        <v>1</v>
      </c>
      <c r="BD227" s="48">
        <v>0</v>
      </c>
      <c r="BE227" s="49">
        <v>0</v>
      </c>
      <c r="BF227" s="48">
        <v>1</v>
      </c>
      <c r="BG227" s="49">
        <v>4.166666666666667</v>
      </c>
      <c r="BH227" s="48">
        <v>0</v>
      </c>
      <c r="BI227" s="49">
        <v>0</v>
      </c>
      <c r="BJ227" s="48">
        <v>23</v>
      </c>
      <c r="BK227" s="49">
        <v>95.83333333333333</v>
      </c>
      <c r="BL227" s="48">
        <v>24</v>
      </c>
    </row>
    <row r="228" spans="1:64" ht="15">
      <c r="A228" s="64" t="s">
        <v>320</v>
      </c>
      <c r="B228" s="64" t="s">
        <v>350</v>
      </c>
      <c r="C228" s="65" t="s">
        <v>3679</v>
      </c>
      <c r="D228" s="66">
        <v>4.4</v>
      </c>
      <c r="E228" s="67" t="s">
        <v>136</v>
      </c>
      <c r="F228" s="68">
        <v>30.470588235294116</v>
      </c>
      <c r="G228" s="65"/>
      <c r="H228" s="69"/>
      <c r="I228" s="70"/>
      <c r="J228" s="70"/>
      <c r="K228" s="34" t="s">
        <v>65</v>
      </c>
      <c r="L228" s="77">
        <v>228</v>
      </c>
      <c r="M228" s="77"/>
      <c r="N228" s="72"/>
      <c r="O228" s="79" t="s">
        <v>395</v>
      </c>
      <c r="P228" s="81">
        <v>43533.67628472222</v>
      </c>
      <c r="Q228" s="79" t="s">
        <v>441</v>
      </c>
      <c r="R228" s="79"/>
      <c r="S228" s="79"/>
      <c r="T228" s="79" t="s">
        <v>602</v>
      </c>
      <c r="U228" s="79"/>
      <c r="V228" s="82" t="s">
        <v>744</v>
      </c>
      <c r="W228" s="81">
        <v>43533.67628472222</v>
      </c>
      <c r="X228" s="82" t="s">
        <v>935</v>
      </c>
      <c r="Y228" s="79"/>
      <c r="Z228" s="79"/>
      <c r="AA228" s="85" t="s">
        <v>1233</v>
      </c>
      <c r="AB228" s="79"/>
      <c r="AC228" s="79" t="b">
        <v>0</v>
      </c>
      <c r="AD228" s="79">
        <v>0</v>
      </c>
      <c r="AE228" s="85" t="s">
        <v>1389</v>
      </c>
      <c r="AF228" s="79" t="b">
        <v>0</v>
      </c>
      <c r="AG228" s="79" t="s">
        <v>1401</v>
      </c>
      <c r="AH228" s="79"/>
      <c r="AI228" s="85" t="s">
        <v>1389</v>
      </c>
      <c r="AJ228" s="79" t="b">
        <v>0</v>
      </c>
      <c r="AK228" s="79">
        <v>3</v>
      </c>
      <c r="AL228" s="85" t="s">
        <v>1369</v>
      </c>
      <c r="AM228" s="79" t="s">
        <v>1411</v>
      </c>
      <c r="AN228" s="79" t="b">
        <v>0</v>
      </c>
      <c r="AO228" s="85" t="s">
        <v>1369</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2</v>
      </c>
      <c r="BC228" s="78" t="str">
        <f>REPLACE(INDEX(GroupVertices[Group],MATCH(Edges[[#This Row],[Vertex 2]],GroupVertices[Vertex],0)),1,1,"")</f>
        <v>2</v>
      </c>
      <c r="BD228" s="48">
        <v>1</v>
      </c>
      <c r="BE228" s="49">
        <v>4.761904761904762</v>
      </c>
      <c r="BF228" s="48">
        <v>0</v>
      </c>
      <c r="BG228" s="49">
        <v>0</v>
      </c>
      <c r="BH228" s="48">
        <v>0</v>
      </c>
      <c r="BI228" s="49">
        <v>0</v>
      </c>
      <c r="BJ228" s="48">
        <v>20</v>
      </c>
      <c r="BK228" s="49">
        <v>95.23809523809524</v>
      </c>
      <c r="BL228" s="48">
        <v>21</v>
      </c>
    </row>
    <row r="229" spans="1:64" ht="15">
      <c r="A229" s="64" t="s">
        <v>320</v>
      </c>
      <c r="B229" s="64" t="s">
        <v>382</v>
      </c>
      <c r="C229" s="65" t="s">
        <v>3678</v>
      </c>
      <c r="D229" s="66">
        <v>3</v>
      </c>
      <c r="E229" s="67" t="s">
        <v>132</v>
      </c>
      <c r="F229" s="68">
        <v>32</v>
      </c>
      <c r="G229" s="65"/>
      <c r="H229" s="69"/>
      <c r="I229" s="70"/>
      <c r="J229" s="70"/>
      <c r="K229" s="34" t="s">
        <v>65</v>
      </c>
      <c r="L229" s="77">
        <v>229</v>
      </c>
      <c r="M229" s="77"/>
      <c r="N229" s="72"/>
      <c r="O229" s="79" t="s">
        <v>395</v>
      </c>
      <c r="P229" s="81">
        <v>43533.677928240744</v>
      </c>
      <c r="Q229" s="79" t="s">
        <v>470</v>
      </c>
      <c r="R229" s="79"/>
      <c r="S229" s="79"/>
      <c r="T229" s="79"/>
      <c r="U229" s="79"/>
      <c r="V229" s="82" t="s">
        <v>744</v>
      </c>
      <c r="W229" s="81">
        <v>43533.677928240744</v>
      </c>
      <c r="X229" s="82" t="s">
        <v>936</v>
      </c>
      <c r="Y229" s="79"/>
      <c r="Z229" s="79"/>
      <c r="AA229" s="85" t="s">
        <v>1234</v>
      </c>
      <c r="AB229" s="79"/>
      <c r="AC229" s="79" t="b">
        <v>0</v>
      </c>
      <c r="AD229" s="79">
        <v>0</v>
      </c>
      <c r="AE229" s="85" t="s">
        <v>1389</v>
      </c>
      <c r="AF229" s="79" t="b">
        <v>0</v>
      </c>
      <c r="AG229" s="79" t="s">
        <v>1401</v>
      </c>
      <c r="AH229" s="79"/>
      <c r="AI229" s="85" t="s">
        <v>1389</v>
      </c>
      <c r="AJ229" s="79" t="b">
        <v>0</v>
      </c>
      <c r="AK229" s="79">
        <v>3</v>
      </c>
      <c r="AL229" s="85" t="s">
        <v>1302</v>
      </c>
      <c r="AM229" s="79" t="s">
        <v>1411</v>
      </c>
      <c r="AN229" s="79" t="b">
        <v>0</v>
      </c>
      <c r="AO229" s="85" t="s">
        <v>1302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1</v>
      </c>
      <c r="BE229" s="49">
        <v>4.761904761904762</v>
      </c>
      <c r="BF229" s="48">
        <v>1</v>
      </c>
      <c r="BG229" s="49">
        <v>4.761904761904762</v>
      </c>
      <c r="BH229" s="48">
        <v>0</v>
      </c>
      <c r="BI229" s="49">
        <v>0</v>
      </c>
      <c r="BJ229" s="48">
        <v>19</v>
      </c>
      <c r="BK229" s="49">
        <v>90.47619047619048</v>
      </c>
      <c r="BL229" s="48">
        <v>21</v>
      </c>
    </row>
    <row r="230" spans="1:64" ht="15">
      <c r="A230" s="64" t="s">
        <v>320</v>
      </c>
      <c r="B230" s="64" t="s">
        <v>350</v>
      </c>
      <c r="C230" s="65" t="s">
        <v>3679</v>
      </c>
      <c r="D230" s="66">
        <v>4.4</v>
      </c>
      <c r="E230" s="67" t="s">
        <v>136</v>
      </c>
      <c r="F230" s="68">
        <v>30.470588235294116</v>
      </c>
      <c r="G230" s="65"/>
      <c r="H230" s="69"/>
      <c r="I230" s="70"/>
      <c r="J230" s="70"/>
      <c r="K230" s="34" t="s">
        <v>65</v>
      </c>
      <c r="L230" s="77">
        <v>230</v>
      </c>
      <c r="M230" s="77"/>
      <c r="N230" s="72"/>
      <c r="O230" s="79" t="s">
        <v>395</v>
      </c>
      <c r="P230" s="81">
        <v>43533.677928240744</v>
      </c>
      <c r="Q230" s="79" t="s">
        <v>470</v>
      </c>
      <c r="R230" s="79"/>
      <c r="S230" s="79"/>
      <c r="T230" s="79"/>
      <c r="U230" s="79"/>
      <c r="V230" s="82" t="s">
        <v>744</v>
      </c>
      <c r="W230" s="81">
        <v>43533.677928240744</v>
      </c>
      <c r="X230" s="82" t="s">
        <v>936</v>
      </c>
      <c r="Y230" s="79"/>
      <c r="Z230" s="79"/>
      <c r="AA230" s="85" t="s">
        <v>1234</v>
      </c>
      <c r="AB230" s="79"/>
      <c r="AC230" s="79" t="b">
        <v>0</v>
      </c>
      <c r="AD230" s="79">
        <v>0</v>
      </c>
      <c r="AE230" s="85" t="s">
        <v>1389</v>
      </c>
      <c r="AF230" s="79" t="b">
        <v>0</v>
      </c>
      <c r="AG230" s="79" t="s">
        <v>1401</v>
      </c>
      <c r="AH230" s="79"/>
      <c r="AI230" s="85" t="s">
        <v>1389</v>
      </c>
      <c r="AJ230" s="79" t="b">
        <v>0</v>
      </c>
      <c r="AK230" s="79">
        <v>3</v>
      </c>
      <c r="AL230" s="85" t="s">
        <v>1302</v>
      </c>
      <c r="AM230" s="79" t="s">
        <v>1411</v>
      </c>
      <c r="AN230" s="79" t="b">
        <v>0</v>
      </c>
      <c r="AO230" s="85" t="s">
        <v>1302</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321</v>
      </c>
      <c r="B231" s="64" t="s">
        <v>321</v>
      </c>
      <c r="C231" s="65" t="s">
        <v>3678</v>
      </c>
      <c r="D231" s="66">
        <v>3</v>
      </c>
      <c r="E231" s="67" t="s">
        <v>132</v>
      </c>
      <c r="F231" s="68">
        <v>32</v>
      </c>
      <c r="G231" s="65"/>
      <c r="H231" s="69"/>
      <c r="I231" s="70"/>
      <c r="J231" s="70"/>
      <c r="K231" s="34" t="s">
        <v>65</v>
      </c>
      <c r="L231" s="77">
        <v>231</v>
      </c>
      <c r="M231" s="77"/>
      <c r="N231" s="72"/>
      <c r="O231" s="79" t="s">
        <v>176</v>
      </c>
      <c r="P231" s="81">
        <v>43533.673472222225</v>
      </c>
      <c r="Q231" s="79" t="s">
        <v>471</v>
      </c>
      <c r="R231" s="79"/>
      <c r="S231" s="79"/>
      <c r="T231" s="79" t="s">
        <v>607</v>
      </c>
      <c r="U231" s="82" t="s">
        <v>632</v>
      </c>
      <c r="V231" s="82" t="s">
        <v>632</v>
      </c>
      <c r="W231" s="81">
        <v>43533.673472222225</v>
      </c>
      <c r="X231" s="82" t="s">
        <v>937</v>
      </c>
      <c r="Y231" s="79"/>
      <c r="Z231" s="79"/>
      <c r="AA231" s="85" t="s">
        <v>1235</v>
      </c>
      <c r="AB231" s="79"/>
      <c r="AC231" s="79" t="b">
        <v>0</v>
      </c>
      <c r="AD231" s="79">
        <v>4</v>
      </c>
      <c r="AE231" s="85" t="s">
        <v>1389</v>
      </c>
      <c r="AF231" s="79" t="b">
        <v>0</v>
      </c>
      <c r="AG231" s="79" t="s">
        <v>1401</v>
      </c>
      <c r="AH231" s="79"/>
      <c r="AI231" s="85" t="s">
        <v>1389</v>
      </c>
      <c r="AJ231" s="79" t="b">
        <v>0</v>
      </c>
      <c r="AK231" s="79">
        <v>1</v>
      </c>
      <c r="AL231" s="85" t="s">
        <v>1389</v>
      </c>
      <c r="AM231" s="79" t="s">
        <v>1412</v>
      </c>
      <c r="AN231" s="79" t="b">
        <v>0</v>
      </c>
      <c r="AO231" s="85" t="s">
        <v>1235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11</v>
      </c>
      <c r="BC231" s="78" t="str">
        <f>REPLACE(INDEX(GroupVertices[Group],MATCH(Edges[[#This Row],[Vertex 2]],GroupVertices[Vertex],0)),1,1,"")</f>
        <v>11</v>
      </c>
      <c r="BD231" s="48">
        <v>2</v>
      </c>
      <c r="BE231" s="49">
        <v>4.761904761904762</v>
      </c>
      <c r="BF231" s="48">
        <v>0</v>
      </c>
      <c r="BG231" s="49">
        <v>0</v>
      </c>
      <c r="BH231" s="48">
        <v>0</v>
      </c>
      <c r="BI231" s="49">
        <v>0</v>
      </c>
      <c r="BJ231" s="48">
        <v>40</v>
      </c>
      <c r="BK231" s="49">
        <v>95.23809523809524</v>
      </c>
      <c r="BL231" s="48">
        <v>42</v>
      </c>
    </row>
    <row r="232" spans="1:64" ht="15">
      <c r="A232" s="64" t="s">
        <v>322</v>
      </c>
      <c r="B232" s="64" t="s">
        <v>321</v>
      </c>
      <c r="C232" s="65" t="s">
        <v>3678</v>
      </c>
      <c r="D232" s="66">
        <v>3</v>
      </c>
      <c r="E232" s="67" t="s">
        <v>132</v>
      </c>
      <c r="F232" s="68">
        <v>32</v>
      </c>
      <c r="G232" s="65"/>
      <c r="H232" s="69"/>
      <c r="I232" s="70"/>
      <c r="J232" s="70"/>
      <c r="K232" s="34" t="s">
        <v>65</v>
      </c>
      <c r="L232" s="77">
        <v>232</v>
      </c>
      <c r="M232" s="77"/>
      <c r="N232" s="72"/>
      <c r="O232" s="79" t="s">
        <v>395</v>
      </c>
      <c r="P232" s="81">
        <v>43533.678622685184</v>
      </c>
      <c r="Q232" s="79" t="s">
        <v>472</v>
      </c>
      <c r="R232" s="79"/>
      <c r="S232" s="79"/>
      <c r="T232" s="79" t="s">
        <v>608</v>
      </c>
      <c r="U232" s="79"/>
      <c r="V232" s="82" t="s">
        <v>745</v>
      </c>
      <c r="W232" s="81">
        <v>43533.678622685184</v>
      </c>
      <c r="X232" s="82" t="s">
        <v>938</v>
      </c>
      <c r="Y232" s="79"/>
      <c r="Z232" s="79"/>
      <c r="AA232" s="85" t="s">
        <v>1236</v>
      </c>
      <c r="AB232" s="79"/>
      <c r="AC232" s="79" t="b">
        <v>0</v>
      </c>
      <c r="AD232" s="79">
        <v>0</v>
      </c>
      <c r="AE232" s="85" t="s">
        <v>1389</v>
      </c>
      <c r="AF232" s="79" t="b">
        <v>0</v>
      </c>
      <c r="AG232" s="79" t="s">
        <v>1401</v>
      </c>
      <c r="AH232" s="79"/>
      <c r="AI232" s="85" t="s">
        <v>1389</v>
      </c>
      <c r="AJ232" s="79" t="b">
        <v>0</v>
      </c>
      <c r="AK232" s="79">
        <v>1</v>
      </c>
      <c r="AL232" s="85" t="s">
        <v>1235</v>
      </c>
      <c r="AM232" s="79" t="s">
        <v>1412</v>
      </c>
      <c r="AN232" s="79" t="b">
        <v>0</v>
      </c>
      <c r="AO232" s="85" t="s">
        <v>1235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11</v>
      </c>
      <c r="BC232" s="78" t="str">
        <f>REPLACE(INDEX(GroupVertices[Group],MATCH(Edges[[#This Row],[Vertex 2]],GroupVertices[Vertex],0)),1,1,"")</f>
        <v>11</v>
      </c>
      <c r="BD232" s="48">
        <v>1</v>
      </c>
      <c r="BE232" s="49">
        <v>4.761904761904762</v>
      </c>
      <c r="BF232" s="48">
        <v>0</v>
      </c>
      <c r="BG232" s="49">
        <v>0</v>
      </c>
      <c r="BH232" s="48">
        <v>0</v>
      </c>
      <c r="BI232" s="49">
        <v>0</v>
      </c>
      <c r="BJ232" s="48">
        <v>20</v>
      </c>
      <c r="BK232" s="49">
        <v>95.23809523809524</v>
      </c>
      <c r="BL232" s="48">
        <v>21</v>
      </c>
    </row>
    <row r="233" spans="1:64" ht="15">
      <c r="A233" s="64" t="s">
        <v>323</v>
      </c>
      <c r="B233" s="64" t="s">
        <v>350</v>
      </c>
      <c r="C233" s="65" t="s">
        <v>3679</v>
      </c>
      <c r="D233" s="66">
        <v>4.4</v>
      </c>
      <c r="E233" s="67" t="s">
        <v>136</v>
      </c>
      <c r="F233" s="68">
        <v>30.470588235294116</v>
      </c>
      <c r="G233" s="65"/>
      <c r="H233" s="69"/>
      <c r="I233" s="70"/>
      <c r="J233" s="70"/>
      <c r="K233" s="34" t="s">
        <v>65</v>
      </c>
      <c r="L233" s="77">
        <v>233</v>
      </c>
      <c r="M233" s="77"/>
      <c r="N233" s="72"/>
      <c r="O233" s="79" t="s">
        <v>395</v>
      </c>
      <c r="P233" s="81">
        <v>43533.67834490741</v>
      </c>
      <c r="Q233" s="79" t="s">
        <v>423</v>
      </c>
      <c r="R233" s="79"/>
      <c r="S233" s="79"/>
      <c r="T233" s="79" t="s">
        <v>600</v>
      </c>
      <c r="U233" s="82" t="s">
        <v>627</v>
      </c>
      <c r="V233" s="82" t="s">
        <v>627</v>
      </c>
      <c r="W233" s="81">
        <v>43533.67834490741</v>
      </c>
      <c r="X233" s="82" t="s">
        <v>939</v>
      </c>
      <c r="Y233" s="79"/>
      <c r="Z233" s="79"/>
      <c r="AA233" s="85" t="s">
        <v>1237</v>
      </c>
      <c r="AB233" s="79"/>
      <c r="AC233" s="79" t="b">
        <v>0</v>
      </c>
      <c r="AD233" s="79">
        <v>0</v>
      </c>
      <c r="AE233" s="85" t="s">
        <v>1389</v>
      </c>
      <c r="AF233" s="79" t="b">
        <v>0</v>
      </c>
      <c r="AG233" s="79" t="s">
        <v>1401</v>
      </c>
      <c r="AH233" s="79"/>
      <c r="AI233" s="85" t="s">
        <v>1389</v>
      </c>
      <c r="AJ233" s="79" t="b">
        <v>0</v>
      </c>
      <c r="AK233" s="79">
        <v>15</v>
      </c>
      <c r="AL233" s="85" t="s">
        <v>1354</v>
      </c>
      <c r="AM233" s="79" t="s">
        <v>1411</v>
      </c>
      <c r="AN233" s="79" t="b">
        <v>0</v>
      </c>
      <c r="AO233" s="85" t="s">
        <v>1354</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3</v>
      </c>
      <c r="BC233" s="78" t="str">
        <f>REPLACE(INDEX(GroupVertices[Group],MATCH(Edges[[#This Row],[Vertex 2]],GroupVertices[Vertex],0)),1,1,"")</f>
        <v>2</v>
      </c>
      <c r="BD233" s="48"/>
      <c r="BE233" s="49"/>
      <c r="BF233" s="48"/>
      <c r="BG233" s="49"/>
      <c r="BH233" s="48"/>
      <c r="BI233" s="49"/>
      <c r="BJ233" s="48"/>
      <c r="BK233" s="49"/>
      <c r="BL233" s="48"/>
    </row>
    <row r="234" spans="1:64" ht="15">
      <c r="A234" s="64" t="s">
        <v>323</v>
      </c>
      <c r="B234" s="64" t="s">
        <v>306</v>
      </c>
      <c r="C234" s="65" t="s">
        <v>3678</v>
      </c>
      <c r="D234" s="66">
        <v>3</v>
      </c>
      <c r="E234" s="67" t="s">
        <v>132</v>
      </c>
      <c r="F234" s="68">
        <v>32</v>
      </c>
      <c r="G234" s="65"/>
      <c r="H234" s="69"/>
      <c r="I234" s="70"/>
      <c r="J234" s="70"/>
      <c r="K234" s="34" t="s">
        <v>65</v>
      </c>
      <c r="L234" s="77">
        <v>234</v>
      </c>
      <c r="M234" s="77"/>
      <c r="N234" s="72"/>
      <c r="O234" s="79" t="s">
        <v>395</v>
      </c>
      <c r="P234" s="81">
        <v>43533.67834490741</v>
      </c>
      <c r="Q234" s="79" t="s">
        <v>423</v>
      </c>
      <c r="R234" s="79"/>
      <c r="S234" s="79"/>
      <c r="T234" s="79" t="s">
        <v>600</v>
      </c>
      <c r="U234" s="82" t="s">
        <v>627</v>
      </c>
      <c r="V234" s="82" t="s">
        <v>627</v>
      </c>
      <c r="W234" s="81">
        <v>43533.67834490741</v>
      </c>
      <c r="X234" s="82" t="s">
        <v>939</v>
      </c>
      <c r="Y234" s="79"/>
      <c r="Z234" s="79"/>
      <c r="AA234" s="85" t="s">
        <v>1237</v>
      </c>
      <c r="AB234" s="79"/>
      <c r="AC234" s="79" t="b">
        <v>0</v>
      </c>
      <c r="AD234" s="79">
        <v>0</v>
      </c>
      <c r="AE234" s="85" t="s">
        <v>1389</v>
      </c>
      <c r="AF234" s="79" t="b">
        <v>0</v>
      </c>
      <c r="AG234" s="79" t="s">
        <v>1401</v>
      </c>
      <c r="AH234" s="79"/>
      <c r="AI234" s="85" t="s">
        <v>1389</v>
      </c>
      <c r="AJ234" s="79" t="b">
        <v>0</v>
      </c>
      <c r="AK234" s="79">
        <v>15</v>
      </c>
      <c r="AL234" s="85" t="s">
        <v>1354</v>
      </c>
      <c r="AM234" s="79" t="s">
        <v>1411</v>
      </c>
      <c r="AN234" s="79" t="b">
        <v>0</v>
      </c>
      <c r="AO234" s="85" t="s">
        <v>1354</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1</v>
      </c>
      <c r="BD234" s="48">
        <v>1</v>
      </c>
      <c r="BE234" s="49">
        <v>6.25</v>
      </c>
      <c r="BF234" s="48">
        <v>0</v>
      </c>
      <c r="BG234" s="49">
        <v>0</v>
      </c>
      <c r="BH234" s="48">
        <v>0</v>
      </c>
      <c r="BI234" s="49">
        <v>0</v>
      </c>
      <c r="BJ234" s="48">
        <v>15</v>
      </c>
      <c r="BK234" s="49">
        <v>93.75</v>
      </c>
      <c r="BL234" s="48">
        <v>16</v>
      </c>
    </row>
    <row r="235" spans="1:64" ht="15">
      <c r="A235" s="64" t="s">
        <v>323</v>
      </c>
      <c r="B235" s="64" t="s">
        <v>350</v>
      </c>
      <c r="C235" s="65" t="s">
        <v>3679</v>
      </c>
      <c r="D235" s="66">
        <v>4.4</v>
      </c>
      <c r="E235" s="67" t="s">
        <v>136</v>
      </c>
      <c r="F235" s="68">
        <v>30.470588235294116</v>
      </c>
      <c r="G235" s="65"/>
      <c r="H235" s="69"/>
      <c r="I235" s="70"/>
      <c r="J235" s="70"/>
      <c r="K235" s="34" t="s">
        <v>65</v>
      </c>
      <c r="L235" s="77">
        <v>235</v>
      </c>
      <c r="M235" s="77"/>
      <c r="N235" s="72"/>
      <c r="O235" s="79" t="s">
        <v>395</v>
      </c>
      <c r="P235" s="81">
        <v>43533.679502314815</v>
      </c>
      <c r="Q235" s="79" t="s">
        <v>473</v>
      </c>
      <c r="R235" s="79"/>
      <c r="S235" s="79"/>
      <c r="T235" s="79" t="s">
        <v>586</v>
      </c>
      <c r="U235" s="79"/>
      <c r="V235" s="82" t="s">
        <v>746</v>
      </c>
      <c r="W235" s="81">
        <v>43533.679502314815</v>
      </c>
      <c r="X235" s="82" t="s">
        <v>940</v>
      </c>
      <c r="Y235" s="79"/>
      <c r="Z235" s="79"/>
      <c r="AA235" s="85" t="s">
        <v>1238</v>
      </c>
      <c r="AB235" s="79"/>
      <c r="AC235" s="79" t="b">
        <v>0</v>
      </c>
      <c r="AD235" s="79">
        <v>0</v>
      </c>
      <c r="AE235" s="85" t="s">
        <v>1389</v>
      </c>
      <c r="AF235" s="79" t="b">
        <v>0</v>
      </c>
      <c r="AG235" s="79" t="s">
        <v>1401</v>
      </c>
      <c r="AH235" s="79"/>
      <c r="AI235" s="85" t="s">
        <v>1389</v>
      </c>
      <c r="AJ235" s="79" t="b">
        <v>0</v>
      </c>
      <c r="AK235" s="79">
        <v>3</v>
      </c>
      <c r="AL235" s="85" t="s">
        <v>1343</v>
      </c>
      <c r="AM235" s="79" t="s">
        <v>1411</v>
      </c>
      <c r="AN235" s="79" t="b">
        <v>0</v>
      </c>
      <c r="AO235" s="85" t="s">
        <v>1343</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3</v>
      </c>
      <c r="BC235" s="78" t="str">
        <f>REPLACE(INDEX(GroupVertices[Group],MATCH(Edges[[#This Row],[Vertex 2]],GroupVertices[Vertex],0)),1,1,"")</f>
        <v>2</v>
      </c>
      <c r="BD235" s="48"/>
      <c r="BE235" s="49"/>
      <c r="BF235" s="48"/>
      <c r="BG235" s="49"/>
      <c r="BH235" s="48"/>
      <c r="BI235" s="49"/>
      <c r="BJ235" s="48"/>
      <c r="BK235" s="49"/>
      <c r="BL235" s="48"/>
    </row>
    <row r="236" spans="1:64" ht="15">
      <c r="A236" s="64" t="s">
        <v>323</v>
      </c>
      <c r="B236" s="64" t="s">
        <v>309</v>
      </c>
      <c r="C236" s="65" t="s">
        <v>3678</v>
      </c>
      <c r="D236" s="66">
        <v>3</v>
      </c>
      <c r="E236" s="67" t="s">
        <v>132</v>
      </c>
      <c r="F236" s="68">
        <v>32</v>
      </c>
      <c r="G236" s="65"/>
      <c r="H236" s="69"/>
      <c r="I236" s="70"/>
      <c r="J236" s="70"/>
      <c r="K236" s="34" t="s">
        <v>65</v>
      </c>
      <c r="L236" s="77">
        <v>236</v>
      </c>
      <c r="M236" s="77"/>
      <c r="N236" s="72"/>
      <c r="O236" s="79" t="s">
        <v>395</v>
      </c>
      <c r="P236" s="81">
        <v>43533.679502314815</v>
      </c>
      <c r="Q236" s="79" t="s">
        <v>473</v>
      </c>
      <c r="R236" s="79"/>
      <c r="S236" s="79"/>
      <c r="T236" s="79" t="s">
        <v>586</v>
      </c>
      <c r="U236" s="79"/>
      <c r="V236" s="82" t="s">
        <v>746</v>
      </c>
      <c r="W236" s="81">
        <v>43533.679502314815</v>
      </c>
      <c r="X236" s="82" t="s">
        <v>940</v>
      </c>
      <c r="Y236" s="79"/>
      <c r="Z236" s="79"/>
      <c r="AA236" s="85" t="s">
        <v>1238</v>
      </c>
      <c r="AB236" s="79"/>
      <c r="AC236" s="79" t="b">
        <v>0</v>
      </c>
      <c r="AD236" s="79">
        <v>0</v>
      </c>
      <c r="AE236" s="85" t="s">
        <v>1389</v>
      </c>
      <c r="AF236" s="79" t="b">
        <v>0</v>
      </c>
      <c r="AG236" s="79" t="s">
        <v>1401</v>
      </c>
      <c r="AH236" s="79"/>
      <c r="AI236" s="85" t="s">
        <v>1389</v>
      </c>
      <c r="AJ236" s="79" t="b">
        <v>0</v>
      </c>
      <c r="AK236" s="79">
        <v>3</v>
      </c>
      <c r="AL236" s="85" t="s">
        <v>1343</v>
      </c>
      <c r="AM236" s="79" t="s">
        <v>1411</v>
      </c>
      <c r="AN236" s="79" t="b">
        <v>0</v>
      </c>
      <c r="AO236" s="85" t="s">
        <v>1343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1</v>
      </c>
      <c r="BE236" s="49">
        <v>5.2631578947368425</v>
      </c>
      <c r="BF236" s="48">
        <v>0</v>
      </c>
      <c r="BG236" s="49">
        <v>0</v>
      </c>
      <c r="BH236" s="48">
        <v>0</v>
      </c>
      <c r="BI236" s="49">
        <v>0</v>
      </c>
      <c r="BJ236" s="48">
        <v>18</v>
      </c>
      <c r="BK236" s="49">
        <v>94.73684210526316</v>
      </c>
      <c r="BL236" s="48">
        <v>19</v>
      </c>
    </row>
    <row r="237" spans="1:64" ht="15">
      <c r="A237" s="64" t="s">
        <v>324</v>
      </c>
      <c r="B237" s="64" t="s">
        <v>355</v>
      </c>
      <c r="C237" s="65" t="s">
        <v>3678</v>
      </c>
      <c r="D237" s="66">
        <v>3</v>
      </c>
      <c r="E237" s="67" t="s">
        <v>132</v>
      </c>
      <c r="F237" s="68">
        <v>32</v>
      </c>
      <c r="G237" s="65"/>
      <c r="H237" s="69"/>
      <c r="I237" s="70"/>
      <c r="J237" s="70"/>
      <c r="K237" s="34" t="s">
        <v>65</v>
      </c>
      <c r="L237" s="77">
        <v>237</v>
      </c>
      <c r="M237" s="77"/>
      <c r="N237" s="72"/>
      <c r="O237" s="79" t="s">
        <v>395</v>
      </c>
      <c r="P237" s="81">
        <v>43533.477268518516</v>
      </c>
      <c r="Q237" s="79" t="s">
        <v>417</v>
      </c>
      <c r="R237" s="79"/>
      <c r="S237" s="79"/>
      <c r="T237" s="79" t="s">
        <v>598</v>
      </c>
      <c r="U237" s="79"/>
      <c r="V237" s="82" t="s">
        <v>747</v>
      </c>
      <c r="W237" s="81">
        <v>43533.477268518516</v>
      </c>
      <c r="X237" s="82" t="s">
        <v>941</v>
      </c>
      <c r="Y237" s="79"/>
      <c r="Z237" s="79"/>
      <c r="AA237" s="85" t="s">
        <v>1239</v>
      </c>
      <c r="AB237" s="79"/>
      <c r="AC237" s="79" t="b">
        <v>0</v>
      </c>
      <c r="AD237" s="79">
        <v>0</v>
      </c>
      <c r="AE237" s="85" t="s">
        <v>1389</v>
      </c>
      <c r="AF237" s="79" t="b">
        <v>0</v>
      </c>
      <c r="AG237" s="79" t="s">
        <v>1401</v>
      </c>
      <c r="AH237" s="79"/>
      <c r="AI237" s="85" t="s">
        <v>1389</v>
      </c>
      <c r="AJ237" s="79" t="b">
        <v>0</v>
      </c>
      <c r="AK237" s="79">
        <v>16</v>
      </c>
      <c r="AL237" s="85" t="s">
        <v>1325</v>
      </c>
      <c r="AM237" s="79" t="s">
        <v>1411</v>
      </c>
      <c r="AN237" s="79" t="b">
        <v>0</v>
      </c>
      <c r="AO237" s="85" t="s">
        <v>1325</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c r="BE237" s="49"/>
      <c r="BF237" s="48"/>
      <c r="BG237" s="49"/>
      <c r="BH237" s="48"/>
      <c r="BI237" s="49"/>
      <c r="BJ237" s="48"/>
      <c r="BK237" s="49"/>
      <c r="BL237" s="48"/>
    </row>
    <row r="238" spans="1:64" ht="15">
      <c r="A238" s="64" t="s">
        <v>324</v>
      </c>
      <c r="B238" s="64" t="s">
        <v>350</v>
      </c>
      <c r="C238" s="65" t="s">
        <v>3678</v>
      </c>
      <c r="D238" s="66">
        <v>3</v>
      </c>
      <c r="E238" s="67" t="s">
        <v>132</v>
      </c>
      <c r="F238" s="68">
        <v>32</v>
      </c>
      <c r="G238" s="65"/>
      <c r="H238" s="69"/>
      <c r="I238" s="70"/>
      <c r="J238" s="70"/>
      <c r="K238" s="34" t="s">
        <v>65</v>
      </c>
      <c r="L238" s="77">
        <v>238</v>
      </c>
      <c r="M238" s="77"/>
      <c r="N238" s="72"/>
      <c r="O238" s="79" t="s">
        <v>395</v>
      </c>
      <c r="P238" s="81">
        <v>43533.477268518516</v>
      </c>
      <c r="Q238" s="79" t="s">
        <v>417</v>
      </c>
      <c r="R238" s="79"/>
      <c r="S238" s="79"/>
      <c r="T238" s="79" t="s">
        <v>598</v>
      </c>
      <c r="U238" s="79"/>
      <c r="V238" s="82" t="s">
        <v>747</v>
      </c>
      <c r="W238" s="81">
        <v>43533.477268518516</v>
      </c>
      <c r="X238" s="82" t="s">
        <v>941</v>
      </c>
      <c r="Y238" s="79"/>
      <c r="Z238" s="79"/>
      <c r="AA238" s="85" t="s">
        <v>1239</v>
      </c>
      <c r="AB238" s="79"/>
      <c r="AC238" s="79" t="b">
        <v>0</v>
      </c>
      <c r="AD238" s="79">
        <v>0</v>
      </c>
      <c r="AE238" s="85" t="s">
        <v>1389</v>
      </c>
      <c r="AF238" s="79" t="b">
        <v>0</v>
      </c>
      <c r="AG238" s="79" t="s">
        <v>1401</v>
      </c>
      <c r="AH238" s="79"/>
      <c r="AI238" s="85" t="s">
        <v>1389</v>
      </c>
      <c r="AJ238" s="79" t="b">
        <v>0</v>
      </c>
      <c r="AK238" s="79">
        <v>16</v>
      </c>
      <c r="AL238" s="85" t="s">
        <v>1325</v>
      </c>
      <c r="AM238" s="79" t="s">
        <v>1411</v>
      </c>
      <c r="AN238" s="79" t="b">
        <v>0</v>
      </c>
      <c r="AO238" s="85" t="s">
        <v>1325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2</v>
      </c>
      <c r="BD238" s="48"/>
      <c r="BE238" s="49"/>
      <c r="BF238" s="48"/>
      <c r="BG238" s="49"/>
      <c r="BH238" s="48"/>
      <c r="BI238" s="49"/>
      <c r="BJ238" s="48"/>
      <c r="BK238" s="49"/>
      <c r="BL238" s="48"/>
    </row>
    <row r="239" spans="1:64" ht="15">
      <c r="A239" s="64" t="s">
        <v>324</v>
      </c>
      <c r="B239" s="64" t="s">
        <v>363</v>
      </c>
      <c r="C239" s="65" t="s">
        <v>3678</v>
      </c>
      <c r="D239" s="66">
        <v>3</v>
      </c>
      <c r="E239" s="67" t="s">
        <v>132</v>
      </c>
      <c r="F239" s="68">
        <v>32</v>
      </c>
      <c r="G239" s="65"/>
      <c r="H239" s="69"/>
      <c r="I239" s="70"/>
      <c r="J239" s="70"/>
      <c r="K239" s="34" t="s">
        <v>65</v>
      </c>
      <c r="L239" s="77">
        <v>239</v>
      </c>
      <c r="M239" s="77"/>
      <c r="N239" s="72"/>
      <c r="O239" s="79" t="s">
        <v>395</v>
      </c>
      <c r="P239" s="81">
        <v>43533.477268518516</v>
      </c>
      <c r="Q239" s="79" t="s">
        <v>417</v>
      </c>
      <c r="R239" s="79"/>
      <c r="S239" s="79"/>
      <c r="T239" s="79" t="s">
        <v>598</v>
      </c>
      <c r="U239" s="79"/>
      <c r="V239" s="82" t="s">
        <v>747</v>
      </c>
      <c r="W239" s="81">
        <v>43533.477268518516</v>
      </c>
      <c r="X239" s="82" t="s">
        <v>941</v>
      </c>
      <c r="Y239" s="79"/>
      <c r="Z239" s="79"/>
      <c r="AA239" s="85" t="s">
        <v>1239</v>
      </c>
      <c r="AB239" s="79"/>
      <c r="AC239" s="79" t="b">
        <v>0</v>
      </c>
      <c r="AD239" s="79">
        <v>0</v>
      </c>
      <c r="AE239" s="85" t="s">
        <v>1389</v>
      </c>
      <c r="AF239" s="79" t="b">
        <v>0</v>
      </c>
      <c r="AG239" s="79" t="s">
        <v>1401</v>
      </c>
      <c r="AH239" s="79"/>
      <c r="AI239" s="85" t="s">
        <v>1389</v>
      </c>
      <c r="AJ239" s="79" t="b">
        <v>0</v>
      </c>
      <c r="AK239" s="79">
        <v>16</v>
      </c>
      <c r="AL239" s="85" t="s">
        <v>1325</v>
      </c>
      <c r="AM239" s="79" t="s">
        <v>1411</v>
      </c>
      <c r="AN239" s="79" t="b">
        <v>0</v>
      </c>
      <c r="AO239" s="85" t="s">
        <v>1325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v>0</v>
      </c>
      <c r="BE239" s="49">
        <v>0</v>
      </c>
      <c r="BF239" s="48">
        <v>0</v>
      </c>
      <c r="BG239" s="49">
        <v>0</v>
      </c>
      <c r="BH239" s="48">
        <v>0</v>
      </c>
      <c r="BI239" s="49">
        <v>0</v>
      </c>
      <c r="BJ239" s="48">
        <v>16</v>
      </c>
      <c r="BK239" s="49">
        <v>100</v>
      </c>
      <c r="BL239" s="48">
        <v>16</v>
      </c>
    </row>
    <row r="240" spans="1:64" ht="15">
      <c r="A240" s="64" t="s">
        <v>325</v>
      </c>
      <c r="B240" s="64" t="s">
        <v>324</v>
      </c>
      <c r="C240" s="65" t="s">
        <v>3678</v>
      </c>
      <c r="D240" s="66">
        <v>3</v>
      </c>
      <c r="E240" s="67" t="s">
        <v>132</v>
      </c>
      <c r="F240" s="68">
        <v>32</v>
      </c>
      <c r="G240" s="65"/>
      <c r="H240" s="69"/>
      <c r="I240" s="70"/>
      <c r="J240" s="70"/>
      <c r="K240" s="34" t="s">
        <v>65</v>
      </c>
      <c r="L240" s="77">
        <v>240</v>
      </c>
      <c r="M240" s="77"/>
      <c r="N240" s="72"/>
      <c r="O240" s="79" t="s">
        <v>395</v>
      </c>
      <c r="P240" s="81">
        <v>43533.13087962963</v>
      </c>
      <c r="Q240" s="79" t="s">
        <v>474</v>
      </c>
      <c r="R240" s="79"/>
      <c r="S240" s="79"/>
      <c r="T240" s="79" t="s">
        <v>586</v>
      </c>
      <c r="U240" s="79"/>
      <c r="V240" s="82" t="s">
        <v>748</v>
      </c>
      <c r="W240" s="81">
        <v>43533.13087962963</v>
      </c>
      <c r="X240" s="82" t="s">
        <v>942</v>
      </c>
      <c r="Y240" s="79"/>
      <c r="Z240" s="79"/>
      <c r="AA240" s="85" t="s">
        <v>1240</v>
      </c>
      <c r="AB240" s="85" t="s">
        <v>1325</v>
      </c>
      <c r="AC240" s="79" t="b">
        <v>0</v>
      </c>
      <c r="AD240" s="79">
        <v>7</v>
      </c>
      <c r="AE240" s="85" t="s">
        <v>1393</v>
      </c>
      <c r="AF240" s="79" t="b">
        <v>0</v>
      </c>
      <c r="AG240" s="79" t="s">
        <v>1401</v>
      </c>
      <c r="AH240" s="79"/>
      <c r="AI240" s="85" t="s">
        <v>1389</v>
      </c>
      <c r="AJ240" s="79" t="b">
        <v>0</v>
      </c>
      <c r="AK240" s="79">
        <v>0</v>
      </c>
      <c r="AL240" s="85" t="s">
        <v>1389</v>
      </c>
      <c r="AM240" s="79" t="s">
        <v>1411</v>
      </c>
      <c r="AN240" s="79" t="b">
        <v>0</v>
      </c>
      <c r="AO240" s="85" t="s">
        <v>1325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c r="BE240" s="49"/>
      <c r="BF240" s="48"/>
      <c r="BG240" s="49"/>
      <c r="BH240" s="48"/>
      <c r="BI240" s="49"/>
      <c r="BJ240" s="48"/>
      <c r="BK240" s="49"/>
      <c r="BL240" s="48"/>
    </row>
    <row r="241" spans="1:64" ht="15">
      <c r="A241" s="64" t="s">
        <v>326</v>
      </c>
      <c r="B241" s="64" t="s">
        <v>355</v>
      </c>
      <c r="C241" s="65" t="s">
        <v>3678</v>
      </c>
      <c r="D241" s="66">
        <v>3</v>
      </c>
      <c r="E241" s="67" t="s">
        <v>132</v>
      </c>
      <c r="F241" s="68">
        <v>32</v>
      </c>
      <c r="G241" s="65"/>
      <c r="H241" s="69"/>
      <c r="I241" s="70"/>
      <c r="J241" s="70"/>
      <c r="K241" s="34" t="s">
        <v>65</v>
      </c>
      <c r="L241" s="77">
        <v>241</v>
      </c>
      <c r="M241" s="77"/>
      <c r="N241" s="72"/>
      <c r="O241" s="79" t="s">
        <v>395</v>
      </c>
      <c r="P241" s="81">
        <v>43533.43456018518</v>
      </c>
      <c r="Q241" s="79" t="s">
        <v>417</v>
      </c>
      <c r="R241" s="79"/>
      <c r="S241" s="79"/>
      <c r="T241" s="79" t="s">
        <v>598</v>
      </c>
      <c r="U241" s="79"/>
      <c r="V241" s="82" t="s">
        <v>749</v>
      </c>
      <c r="W241" s="81">
        <v>43533.43456018518</v>
      </c>
      <c r="X241" s="82" t="s">
        <v>943</v>
      </c>
      <c r="Y241" s="79"/>
      <c r="Z241" s="79"/>
      <c r="AA241" s="85" t="s">
        <v>1241</v>
      </c>
      <c r="AB241" s="79"/>
      <c r="AC241" s="79" t="b">
        <v>0</v>
      </c>
      <c r="AD241" s="79">
        <v>0</v>
      </c>
      <c r="AE241" s="85" t="s">
        <v>1389</v>
      </c>
      <c r="AF241" s="79" t="b">
        <v>0</v>
      </c>
      <c r="AG241" s="79" t="s">
        <v>1401</v>
      </c>
      <c r="AH241" s="79"/>
      <c r="AI241" s="85" t="s">
        <v>1389</v>
      </c>
      <c r="AJ241" s="79" t="b">
        <v>0</v>
      </c>
      <c r="AK241" s="79">
        <v>16</v>
      </c>
      <c r="AL241" s="85" t="s">
        <v>1325</v>
      </c>
      <c r="AM241" s="79" t="s">
        <v>1411</v>
      </c>
      <c r="AN241" s="79" t="b">
        <v>0</v>
      </c>
      <c r="AO241" s="85" t="s">
        <v>1325</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c r="BE241" s="49"/>
      <c r="BF241" s="48"/>
      <c r="BG241" s="49"/>
      <c r="BH241" s="48"/>
      <c r="BI241" s="49"/>
      <c r="BJ241" s="48"/>
      <c r="BK241" s="49"/>
      <c r="BL241" s="48"/>
    </row>
    <row r="242" spans="1:64" ht="15">
      <c r="A242" s="64" t="s">
        <v>326</v>
      </c>
      <c r="B242" s="64" t="s">
        <v>350</v>
      </c>
      <c r="C242" s="65" t="s">
        <v>3678</v>
      </c>
      <c r="D242" s="66">
        <v>3</v>
      </c>
      <c r="E242" s="67" t="s">
        <v>132</v>
      </c>
      <c r="F242" s="68">
        <v>32</v>
      </c>
      <c r="G242" s="65"/>
      <c r="H242" s="69"/>
      <c r="I242" s="70"/>
      <c r="J242" s="70"/>
      <c r="K242" s="34" t="s">
        <v>65</v>
      </c>
      <c r="L242" s="77">
        <v>242</v>
      </c>
      <c r="M242" s="77"/>
      <c r="N242" s="72"/>
      <c r="O242" s="79" t="s">
        <v>395</v>
      </c>
      <c r="P242" s="81">
        <v>43533.43456018518</v>
      </c>
      <c r="Q242" s="79" t="s">
        <v>417</v>
      </c>
      <c r="R242" s="79"/>
      <c r="S242" s="79"/>
      <c r="T242" s="79" t="s">
        <v>598</v>
      </c>
      <c r="U242" s="79"/>
      <c r="V242" s="82" t="s">
        <v>749</v>
      </c>
      <c r="W242" s="81">
        <v>43533.43456018518</v>
      </c>
      <c r="X242" s="82" t="s">
        <v>943</v>
      </c>
      <c r="Y242" s="79"/>
      <c r="Z242" s="79"/>
      <c r="AA242" s="85" t="s">
        <v>1241</v>
      </c>
      <c r="AB242" s="79"/>
      <c r="AC242" s="79" t="b">
        <v>0</v>
      </c>
      <c r="AD242" s="79">
        <v>0</v>
      </c>
      <c r="AE242" s="85" t="s">
        <v>1389</v>
      </c>
      <c r="AF242" s="79" t="b">
        <v>0</v>
      </c>
      <c r="AG242" s="79" t="s">
        <v>1401</v>
      </c>
      <c r="AH242" s="79"/>
      <c r="AI242" s="85" t="s">
        <v>1389</v>
      </c>
      <c r="AJ242" s="79" t="b">
        <v>0</v>
      </c>
      <c r="AK242" s="79">
        <v>16</v>
      </c>
      <c r="AL242" s="85" t="s">
        <v>1325</v>
      </c>
      <c r="AM242" s="79" t="s">
        <v>1411</v>
      </c>
      <c r="AN242" s="79" t="b">
        <v>0</v>
      </c>
      <c r="AO242" s="85" t="s">
        <v>1325</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2</v>
      </c>
      <c r="BD242" s="48"/>
      <c r="BE242" s="49"/>
      <c r="BF242" s="48"/>
      <c r="BG242" s="49"/>
      <c r="BH242" s="48"/>
      <c r="BI242" s="49"/>
      <c r="BJ242" s="48"/>
      <c r="BK242" s="49"/>
      <c r="BL242" s="48"/>
    </row>
    <row r="243" spans="1:64" ht="15">
      <c r="A243" s="64" t="s">
        <v>326</v>
      </c>
      <c r="B243" s="64" t="s">
        <v>363</v>
      </c>
      <c r="C243" s="65" t="s">
        <v>3678</v>
      </c>
      <c r="D243" s="66">
        <v>3</v>
      </c>
      <c r="E243" s="67" t="s">
        <v>132</v>
      </c>
      <c r="F243" s="68">
        <v>32</v>
      </c>
      <c r="G243" s="65"/>
      <c r="H243" s="69"/>
      <c r="I243" s="70"/>
      <c r="J243" s="70"/>
      <c r="K243" s="34" t="s">
        <v>65</v>
      </c>
      <c r="L243" s="77">
        <v>243</v>
      </c>
      <c r="M243" s="77"/>
      <c r="N243" s="72"/>
      <c r="O243" s="79" t="s">
        <v>395</v>
      </c>
      <c r="P243" s="81">
        <v>43533.43456018518</v>
      </c>
      <c r="Q243" s="79" t="s">
        <v>417</v>
      </c>
      <c r="R243" s="79"/>
      <c r="S243" s="79"/>
      <c r="T243" s="79" t="s">
        <v>598</v>
      </c>
      <c r="U243" s="79"/>
      <c r="V243" s="82" t="s">
        <v>749</v>
      </c>
      <c r="W243" s="81">
        <v>43533.43456018518</v>
      </c>
      <c r="X243" s="82" t="s">
        <v>943</v>
      </c>
      <c r="Y243" s="79"/>
      <c r="Z243" s="79"/>
      <c r="AA243" s="85" t="s">
        <v>1241</v>
      </c>
      <c r="AB243" s="79"/>
      <c r="AC243" s="79" t="b">
        <v>0</v>
      </c>
      <c r="AD243" s="79">
        <v>0</v>
      </c>
      <c r="AE243" s="85" t="s">
        <v>1389</v>
      </c>
      <c r="AF243" s="79" t="b">
        <v>0</v>
      </c>
      <c r="AG243" s="79" t="s">
        <v>1401</v>
      </c>
      <c r="AH243" s="79"/>
      <c r="AI243" s="85" t="s">
        <v>1389</v>
      </c>
      <c r="AJ243" s="79" t="b">
        <v>0</v>
      </c>
      <c r="AK243" s="79">
        <v>16</v>
      </c>
      <c r="AL243" s="85" t="s">
        <v>1325</v>
      </c>
      <c r="AM243" s="79" t="s">
        <v>1411</v>
      </c>
      <c r="AN243" s="79" t="b">
        <v>0</v>
      </c>
      <c r="AO243" s="85" t="s">
        <v>1325</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v>0</v>
      </c>
      <c r="BE243" s="49">
        <v>0</v>
      </c>
      <c r="BF243" s="48">
        <v>0</v>
      </c>
      <c r="BG243" s="49">
        <v>0</v>
      </c>
      <c r="BH243" s="48">
        <v>0</v>
      </c>
      <c r="BI243" s="49">
        <v>0</v>
      </c>
      <c r="BJ243" s="48">
        <v>16</v>
      </c>
      <c r="BK243" s="49">
        <v>100</v>
      </c>
      <c r="BL243" s="48">
        <v>16</v>
      </c>
    </row>
    <row r="244" spans="1:64" ht="15">
      <c r="A244" s="64" t="s">
        <v>325</v>
      </c>
      <c r="B244" s="64" t="s">
        <v>326</v>
      </c>
      <c r="C244" s="65" t="s">
        <v>3678</v>
      </c>
      <c r="D244" s="66">
        <v>3</v>
      </c>
      <c r="E244" s="67" t="s">
        <v>132</v>
      </c>
      <c r="F244" s="68">
        <v>32</v>
      </c>
      <c r="G244" s="65"/>
      <c r="H244" s="69"/>
      <c r="I244" s="70"/>
      <c r="J244" s="70"/>
      <c r="K244" s="34" t="s">
        <v>65</v>
      </c>
      <c r="L244" s="77">
        <v>244</v>
      </c>
      <c r="M244" s="77"/>
      <c r="N244" s="72"/>
      <c r="O244" s="79" t="s">
        <v>395</v>
      </c>
      <c r="P244" s="81">
        <v>43533.13087962963</v>
      </c>
      <c r="Q244" s="79" t="s">
        <v>474</v>
      </c>
      <c r="R244" s="79"/>
      <c r="S244" s="79"/>
      <c r="T244" s="79" t="s">
        <v>586</v>
      </c>
      <c r="U244" s="79"/>
      <c r="V244" s="82" t="s">
        <v>748</v>
      </c>
      <c r="W244" s="81">
        <v>43533.13087962963</v>
      </c>
      <c r="X244" s="82" t="s">
        <v>942</v>
      </c>
      <c r="Y244" s="79"/>
      <c r="Z244" s="79"/>
      <c r="AA244" s="85" t="s">
        <v>1240</v>
      </c>
      <c r="AB244" s="85" t="s">
        <v>1325</v>
      </c>
      <c r="AC244" s="79" t="b">
        <v>0</v>
      </c>
      <c r="AD244" s="79">
        <v>7</v>
      </c>
      <c r="AE244" s="85" t="s">
        <v>1393</v>
      </c>
      <c r="AF244" s="79" t="b">
        <v>0</v>
      </c>
      <c r="AG244" s="79" t="s">
        <v>1401</v>
      </c>
      <c r="AH244" s="79"/>
      <c r="AI244" s="85" t="s">
        <v>1389</v>
      </c>
      <c r="AJ244" s="79" t="b">
        <v>0</v>
      </c>
      <c r="AK244" s="79">
        <v>0</v>
      </c>
      <c r="AL244" s="85" t="s">
        <v>1389</v>
      </c>
      <c r="AM244" s="79" t="s">
        <v>1411</v>
      </c>
      <c r="AN244" s="79" t="b">
        <v>0</v>
      </c>
      <c r="AO244" s="85" t="s">
        <v>1325</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327</v>
      </c>
      <c r="B245" s="64" t="s">
        <v>355</v>
      </c>
      <c r="C245" s="65" t="s">
        <v>3678</v>
      </c>
      <c r="D245" s="66">
        <v>3</v>
      </c>
      <c r="E245" s="67" t="s">
        <v>132</v>
      </c>
      <c r="F245" s="68">
        <v>32</v>
      </c>
      <c r="G245" s="65"/>
      <c r="H245" s="69"/>
      <c r="I245" s="70"/>
      <c r="J245" s="70"/>
      <c r="K245" s="34" t="s">
        <v>65</v>
      </c>
      <c r="L245" s="77">
        <v>245</v>
      </c>
      <c r="M245" s="77"/>
      <c r="N245" s="72"/>
      <c r="O245" s="79" t="s">
        <v>395</v>
      </c>
      <c r="P245" s="81">
        <v>43533.126921296294</v>
      </c>
      <c r="Q245" s="79" t="s">
        <v>417</v>
      </c>
      <c r="R245" s="79"/>
      <c r="S245" s="79"/>
      <c r="T245" s="79" t="s">
        <v>598</v>
      </c>
      <c r="U245" s="79"/>
      <c r="V245" s="82" t="s">
        <v>750</v>
      </c>
      <c r="W245" s="81">
        <v>43533.126921296294</v>
      </c>
      <c r="X245" s="82" t="s">
        <v>944</v>
      </c>
      <c r="Y245" s="79"/>
      <c r="Z245" s="79"/>
      <c r="AA245" s="85" t="s">
        <v>1242</v>
      </c>
      <c r="AB245" s="79"/>
      <c r="AC245" s="79" t="b">
        <v>0</v>
      </c>
      <c r="AD245" s="79">
        <v>0</v>
      </c>
      <c r="AE245" s="85" t="s">
        <v>1389</v>
      </c>
      <c r="AF245" s="79" t="b">
        <v>0</v>
      </c>
      <c r="AG245" s="79" t="s">
        <v>1401</v>
      </c>
      <c r="AH245" s="79"/>
      <c r="AI245" s="85" t="s">
        <v>1389</v>
      </c>
      <c r="AJ245" s="79" t="b">
        <v>0</v>
      </c>
      <c r="AK245" s="79">
        <v>16</v>
      </c>
      <c r="AL245" s="85" t="s">
        <v>1325</v>
      </c>
      <c r="AM245" s="79" t="s">
        <v>1412</v>
      </c>
      <c r="AN245" s="79" t="b">
        <v>0</v>
      </c>
      <c r="AO245" s="85" t="s">
        <v>1325</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327</v>
      </c>
      <c r="B246" s="64" t="s">
        <v>350</v>
      </c>
      <c r="C246" s="65" t="s">
        <v>3679</v>
      </c>
      <c r="D246" s="66">
        <v>4.4</v>
      </c>
      <c r="E246" s="67" t="s">
        <v>136</v>
      </c>
      <c r="F246" s="68">
        <v>30.470588235294116</v>
      </c>
      <c r="G246" s="65"/>
      <c r="H246" s="69"/>
      <c r="I246" s="70"/>
      <c r="J246" s="70"/>
      <c r="K246" s="34" t="s">
        <v>65</v>
      </c>
      <c r="L246" s="77">
        <v>246</v>
      </c>
      <c r="M246" s="77"/>
      <c r="N246" s="72"/>
      <c r="O246" s="79" t="s">
        <v>395</v>
      </c>
      <c r="P246" s="81">
        <v>43533.126921296294</v>
      </c>
      <c r="Q246" s="79" t="s">
        <v>417</v>
      </c>
      <c r="R246" s="79"/>
      <c r="S246" s="79"/>
      <c r="T246" s="79" t="s">
        <v>598</v>
      </c>
      <c r="U246" s="79"/>
      <c r="V246" s="82" t="s">
        <v>750</v>
      </c>
      <c r="W246" s="81">
        <v>43533.126921296294</v>
      </c>
      <c r="X246" s="82" t="s">
        <v>944</v>
      </c>
      <c r="Y246" s="79"/>
      <c r="Z246" s="79"/>
      <c r="AA246" s="85" t="s">
        <v>1242</v>
      </c>
      <c r="AB246" s="79"/>
      <c r="AC246" s="79" t="b">
        <v>0</v>
      </c>
      <c r="AD246" s="79">
        <v>0</v>
      </c>
      <c r="AE246" s="85" t="s">
        <v>1389</v>
      </c>
      <c r="AF246" s="79" t="b">
        <v>0</v>
      </c>
      <c r="AG246" s="79" t="s">
        <v>1401</v>
      </c>
      <c r="AH246" s="79"/>
      <c r="AI246" s="85" t="s">
        <v>1389</v>
      </c>
      <c r="AJ246" s="79" t="b">
        <v>0</v>
      </c>
      <c r="AK246" s="79">
        <v>16</v>
      </c>
      <c r="AL246" s="85" t="s">
        <v>1325</v>
      </c>
      <c r="AM246" s="79" t="s">
        <v>1412</v>
      </c>
      <c r="AN246" s="79" t="b">
        <v>0</v>
      </c>
      <c r="AO246" s="85" t="s">
        <v>1325</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3</v>
      </c>
      <c r="BC246" s="78" t="str">
        <f>REPLACE(INDEX(GroupVertices[Group],MATCH(Edges[[#This Row],[Vertex 2]],GroupVertices[Vertex],0)),1,1,"")</f>
        <v>2</v>
      </c>
      <c r="BD246" s="48"/>
      <c r="BE246" s="49"/>
      <c r="BF246" s="48"/>
      <c r="BG246" s="49"/>
      <c r="BH246" s="48"/>
      <c r="BI246" s="49"/>
      <c r="BJ246" s="48"/>
      <c r="BK246" s="49"/>
      <c r="BL246" s="48"/>
    </row>
    <row r="247" spans="1:64" ht="15">
      <c r="A247" s="64" t="s">
        <v>327</v>
      </c>
      <c r="B247" s="64" t="s">
        <v>363</v>
      </c>
      <c r="C247" s="65" t="s">
        <v>3678</v>
      </c>
      <c r="D247" s="66">
        <v>3</v>
      </c>
      <c r="E247" s="67" t="s">
        <v>132</v>
      </c>
      <c r="F247" s="68">
        <v>32</v>
      </c>
      <c r="G247" s="65"/>
      <c r="H247" s="69"/>
      <c r="I247" s="70"/>
      <c r="J247" s="70"/>
      <c r="K247" s="34" t="s">
        <v>65</v>
      </c>
      <c r="L247" s="77">
        <v>247</v>
      </c>
      <c r="M247" s="77"/>
      <c r="N247" s="72"/>
      <c r="O247" s="79" t="s">
        <v>395</v>
      </c>
      <c r="P247" s="81">
        <v>43533.126921296294</v>
      </c>
      <c r="Q247" s="79" t="s">
        <v>417</v>
      </c>
      <c r="R247" s="79"/>
      <c r="S247" s="79"/>
      <c r="T247" s="79" t="s">
        <v>598</v>
      </c>
      <c r="U247" s="79"/>
      <c r="V247" s="82" t="s">
        <v>750</v>
      </c>
      <c r="W247" s="81">
        <v>43533.126921296294</v>
      </c>
      <c r="X247" s="82" t="s">
        <v>944</v>
      </c>
      <c r="Y247" s="79"/>
      <c r="Z247" s="79"/>
      <c r="AA247" s="85" t="s">
        <v>1242</v>
      </c>
      <c r="AB247" s="79"/>
      <c r="AC247" s="79" t="b">
        <v>0</v>
      </c>
      <c r="AD247" s="79">
        <v>0</v>
      </c>
      <c r="AE247" s="85" t="s">
        <v>1389</v>
      </c>
      <c r="AF247" s="79" t="b">
        <v>0</v>
      </c>
      <c r="AG247" s="79" t="s">
        <v>1401</v>
      </c>
      <c r="AH247" s="79"/>
      <c r="AI247" s="85" t="s">
        <v>1389</v>
      </c>
      <c r="AJ247" s="79" t="b">
        <v>0</v>
      </c>
      <c r="AK247" s="79">
        <v>16</v>
      </c>
      <c r="AL247" s="85" t="s">
        <v>1325</v>
      </c>
      <c r="AM247" s="79" t="s">
        <v>1412</v>
      </c>
      <c r="AN247" s="79" t="b">
        <v>0</v>
      </c>
      <c r="AO247" s="85" t="s">
        <v>1325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v>0</v>
      </c>
      <c r="BE247" s="49">
        <v>0</v>
      </c>
      <c r="BF247" s="48">
        <v>0</v>
      </c>
      <c r="BG247" s="49">
        <v>0</v>
      </c>
      <c r="BH247" s="48">
        <v>0</v>
      </c>
      <c r="BI247" s="49">
        <v>0</v>
      </c>
      <c r="BJ247" s="48">
        <v>16</v>
      </c>
      <c r="BK247" s="49">
        <v>100</v>
      </c>
      <c r="BL247" s="48">
        <v>16</v>
      </c>
    </row>
    <row r="248" spans="1:64" ht="15">
      <c r="A248" s="64" t="s">
        <v>327</v>
      </c>
      <c r="B248" s="64" t="s">
        <v>350</v>
      </c>
      <c r="C248" s="65" t="s">
        <v>3679</v>
      </c>
      <c r="D248" s="66">
        <v>4.4</v>
      </c>
      <c r="E248" s="67" t="s">
        <v>136</v>
      </c>
      <c r="F248" s="68">
        <v>30.470588235294116</v>
      </c>
      <c r="G248" s="65"/>
      <c r="H248" s="69"/>
      <c r="I248" s="70"/>
      <c r="J248" s="70"/>
      <c r="K248" s="34" t="s">
        <v>65</v>
      </c>
      <c r="L248" s="77">
        <v>248</v>
      </c>
      <c r="M248" s="77"/>
      <c r="N248" s="72"/>
      <c r="O248" s="79" t="s">
        <v>395</v>
      </c>
      <c r="P248" s="81">
        <v>43533.64527777778</v>
      </c>
      <c r="Q248" s="79" t="s">
        <v>420</v>
      </c>
      <c r="R248" s="79"/>
      <c r="S248" s="79"/>
      <c r="T248" s="79" t="s">
        <v>599</v>
      </c>
      <c r="U248" s="79"/>
      <c r="V248" s="82" t="s">
        <v>750</v>
      </c>
      <c r="W248" s="81">
        <v>43533.64527777778</v>
      </c>
      <c r="X248" s="82" t="s">
        <v>945</v>
      </c>
      <c r="Y248" s="79"/>
      <c r="Z248" s="79"/>
      <c r="AA248" s="85" t="s">
        <v>1243</v>
      </c>
      <c r="AB248" s="79"/>
      <c r="AC248" s="79" t="b">
        <v>0</v>
      </c>
      <c r="AD248" s="79">
        <v>0</v>
      </c>
      <c r="AE248" s="85" t="s">
        <v>1389</v>
      </c>
      <c r="AF248" s="79" t="b">
        <v>0</v>
      </c>
      <c r="AG248" s="79" t="s">
        <v>1401</v>
      </c>
      <c r="AH248" s="79"/>
      <c r="AI248" s="85" t="s">
        <v>1389</v>
      </c>
      <c r="AJ248" s="79" t="b">
        <v>0</v>
      </c>
      <c r="AK248" s="79">
        <v>2</v>
      </c>
      <c r="AL248" s="85" t="s">
        <v>1350</v>
      </c>
      <c r="AM248" s="79" t="s">
        <v>1411</v>
      </c>
      <c r="AN248" s="79" t="b">
        <v>0</v>
      </c>
      <c r="AO248" s="85" t="s">
        <v>1350</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3</v>
      </c>
      <c r="BC248" s="78" t="str">
        <f>REPLACE(INDEX(GroupVertices[Group],MATCH(Edges[[#This Row],[Vertex 2]],GroupVertices[Vertex],0)),1,1,"")</f>
        <v>2</v>
      </c>
      <c r="BD248" s="48"/>
      <c r="BE248" s="49"/>
      <c r="BF248" s="48"/>
      <c r="BG248" s="49"/>
      <c r="BH248" s="48"/>
      <c r="BI248" s="49"/>
      <c r="BJ248" s="48"/>
      <c r="BK248" s="49"/>
      <c r="BL248" s="48"/>
    </row>
    <row r="249" spans="1:64" ht="15">
      <c r="A249" s="64" t="s">
        <v>327</v>
      </c>
      <c r="B249" s="64" t="s">
        <v>306</v>
      </c>
      <c r="C249" s="65" t="s">
        <v>3678</v>
      </c>
      <c r="D249" s="66">
        <v>3</v>
      </c>
      <c r="E249" s="67" t="s">
        <v>132</v>
      </c>
      <c r="F249" s="68">
        <v>32</v>
      </c>
      <c r="G249" s="65"/>
      <c r="H249" s="69"/>
      <c r="I249" s="70"/>
      <c r="J249" s="70"/>
      <c r="K249" s="34" t="s">
        <v>65</v>
      </c>
      <c r="L249" s="77">
        <v>249</v>
      </c>
      <c r="M249" s="77"/>
      <c r="N249" s="72"/>
      <c r="O249" s="79" t="s">
        <v>395</v>
      </c>
      <c r="P249" s="81">
        <v>43533.64527777778</v>
      </c>
      <c r="Q249" s="79" t="s">
        <v>420</v>
      </c>
      <c r="R249" s="79"/>
      <c r="S249" s="79"/>
      <c r="T249" s="79" t="s">
        <v>599</v>
      </c>
      <c r="U249" s="79"/>
      <c r="V249" s="82" t="s">
        <v>750</v>
      </c>
      <c r="W249" s="81">
        <v>43533.64527777778</v>
      </c>
      <c r="X249" s="82" t="s">
        <v>945</v>
      </c>
      <c r="Y249" s="79"/>
      <c r="Z249" s="79"/>
      <c r="AA249" s="85" t="s">
        <v>1243</v>
      </c>
      <c r="AB249" s="79"/>
      <c r="AC249" s="79" t="b">
        <v>0</v>
      </c>
      <c r="AD249" s="79">
        <v>0</v>
      </c>
      <c r="AE249" s="85" t="s">
        <v>1389</v>
      </c>
      <c r="AF249" s="79" t="b">
        <v>0</v>
      </c>
      <c r="AG249" s="79" t="s">
        <v>1401</v>
      </c>
      <c r="AH249" s="79"/>
      <c r="AI249" s="85" t="s">
        <v>1389</v>
      </c>
      <c r="AJ249" s="79" t="b">
        <v>0</v>
      </c>
      <c r="AK249" s="79">
        <v>2</v>
      </c>
      <c r="AL249" s="85" t="s">
        <v>1350</v>
      </c>
      <c r="AM249" s="79" t="s">
        <v>1411</v>
      </c>
      <c r="AN249" s="79" t="b">
        <v>0</v>
      </c>
      <c r="AO249" s="85" t="s">
        <v>1350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1</v>
      </c>
      <c r="BD249" s="48">
        <v>0</v>
      </c>
      <c r="BE249" s="49">
        <v>0</v>
      </c>
      <c r="BF249" s="48">
        <v>0</v>
      </c>
      <c r="BG249" s="49">
        <v>0</v>
      </c>
      <c r="BH249" s="48">
        <v>0</v>
      </c>
      <c r="BI249" s="49">
        <v>0</v>
      </c>
      <c r="BJ249" s="48">
        <v>18</v>
      </c>
      <c r="BK249" s="49">
        <v>100</v>
      </c>
      <c r="BL249" s="48">
        <v>18</v>
      </c>
    </row>
    <row r="250" spans="1:64" ht="15">
      <c r="A250" s="64" t="s">
        <v>325</v>
      </c>
      <c r="B250" s="64" t="s">
        <v>327</v>
      </c>
      <c r="C250" s="65" t="s">
        <v>3678</v>
      </c>
      <c r="D250" s="66">
        <v>3</v>
      </c>
      <c r="E250" s="67" t="s">
        <v>132</v>
      </c>
      <c r="F250" s="68">
        <v>32</v>
      </c>
      <c r="G250" s="65"/>
      <c r="H250" s="69"/>
      <c r="I250" s="70"/>
      <c r="J250" s="70"/>
      <c r="K250" s="34" t="s">
        <v>65</v>
      </c>
      <c r="L250" s="77">
        <v>250</v>
      </c>
      <c r="M250" s="77"/>
      <c r="N250" s="72"/>
      <c r="O250" s="79" t="s">
        <v>395</v>
      </c>
      <c r="P250" s="81">
        <v>43533.13087962963</v>
      </c>
      <c r="Q250" s="79" t="s">
        <v>474</v>
      </c>
      <c r="R250" s="79"/>
      <c r="S250" s="79"/>
      <c r="T250" s="79" t="s">
        <v>586</v>
      </c>
      <c r="U250" s="79"/>
      <c r="V250" s="82" t="s">
        <v>748</v>
      </c>
      <c r="W250" s="81">
        <v>43533.13087962963</v>
      </c>
      <c r="X250" s="82" t="s">
        <v>942</v>
      </c>
      <c r="Y250" s="79"/>
      <c r="Z250" s="79"/>
      <c r="AA250" s="85" t="s">
        <v>1240</v>
      </c>
      <c r="AB250" s="85" t="s">
        <v>1325</v>
      </c>
      <c r="AC250" s="79" t="b">
        <v>0</v>
      </c>
      <c r="AD250" s="79">
        <v>7</v>
      </c>
      <c r="AE250" s="85" t="s">
        <v>1393</v>
      </c>
      <c r="AF250" s="79" t="b">
        <v>0</v>
      </c>
      <c r="AG250" s="79" t="s">
        <v>1401</v>
      </c>
      <c r="AH250" s="79"/>
      <c r="AI250" s="85" t="s">
        <v>1389</v>
      </c>
      <c r="AJ250" s="79" t="b">
        <v>0</v>
      </c>
      <c r="AK250" s="79">
        <v>0</v>
      </c>
      <c r="AL250" s="85" t="s">
        <v>1389</v>
      </c>
      <c r="AM250" s="79" t="s">
        <v>1411</v>
      </c>
      <c r="AN250" s="79" t="b">
        <v>0</v>
      </c>
      <c r="AO250" s="85" t="s">
        <v>1325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325</v>
      </c>
      <c r="B251" s="64" t="s">
        <v>383</v>
      </c>
      <c r="C251" s="65" t="s">
        <v>3678</v>
      </c>
      <c r="D251" s="66">
        <v>3</v>
      </c>
      <c r="E251" s="67" t="s">
        <v>132</v>
      </c>
      <c r="F251" s="68">
        <v>32</v>
      </c>
      <c r="G251" s="65"/>
      <c r="H251" s="69"/>
      <c r="I251" s="70"/>
      <c r="J251" s="70"/>
      <c r="K251" s="34" t="s">
        <v>65</v>
      </c>
      <c r="L251" s="77">
        <v>251</v>
      </c>
      <c r="M251" s="77"/>
      <c r="N251" s="72"/>
      <c r="O251" s="79" t="s">
        <v>395</v>
      </c>
      <c r="P251" s="81">
        <v>43533.13087962963</v>
      </c>
      <c r="Q251" s="79" t="s">
        <v>474</v>
      </c>
      <c r="R251" s="79"/>
      <c r="S251" s="79"/>
      <c r="T251" s="79" t="s">
        <v>586</v>
      </c>
      <c r="U251" s="79"/>
      <c r="V251" s="82" t="s">
        <v>748</v>
      </c>
      <c r="W251" s="81">
        <v>43533.13087962963</v>
      </c>
      <c r="X251" s="82" t="s">
        <v>942</v>
      </c>
      <c r="Y251" s="79"/>
      <c r="Z251" s="79"/>
      <c r="AA251" s="85" t="s">
        <v>1240</v>
      </c>
      <c r="AB251" s="85" t="s">
        <v>1325</v>
      </c>
      <c r="AC251" s="79" t="b">
        <v>0</v>
      </c>
      <c r="AD251" s="79">
        <v>7</v>
      </c>
      <c r="AE251" s="85" t="s">
        <v>1393</v>
      </c>
      <c r="AF251" s="79" t="b">
        <v>0</v>
      </c>
      <c r="AG251" s="79" t="s">
        <v>1401</v>
      </c>
      <c r="AH251" s="79"/>
      <c r="AI251" s="85" t="s">
        <v>1389</v>
      </c>
      <c r="AJ251" s="79" t="b">
        <v>0</v>
      </c>
      <c r="AK251" s="79">
        <v>0</v>
      </c>
      <c r="AL251" s="85" t="s">
        <v>1389</v>
      </c>
      <c r="AM251" s="79" t="s">
        <v>1411</v>
      </c>
      <c r="AN251" s="79" t="b">
        <v>0</v>
      </c>
      <c r="AO251" s="85" t="s">
        <v>1325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3</v>
      </c>
      <c r="BD251" s="48"/>
      <c r="BE251" s="49"/>
      <c r="BF251" s="48"/>
      <c r="BG251" s="49"/>
      <c r="BH251" s="48"/>
      <c r="BI251" s="49"/>
      <c r="BJ251" s="48"/>
      <c r="BK251" s="49"/>
      <c r="BL251" s="48"/>
    </row>
    <row r="252" spans="1:64" ht="15">
      <c r="A252" s="64" t="s">
        <v>325</v>
      </c>
      <c r="B252" s="64" t="s">
        <v>384</v>
      </c>
      <c r="C252" s="65" t="s">
        <v>3678</v>
      </c>
      <c r="D252" s="66">
        <v>3</v>
      </c>
      <c r="E252" s="67" t="s">
        <v>132</v>
      </c>
      <c r="F252" s="68">
        <v>32</v>
      </c>
      <c r="G252" s="65"/>
      <c r="H252" s="69"/>
      <c r="I252" s="70"/>
      <c r="J252" s="70"/>
      <c r="K252" s="34" t="s">
        <v>65</v>
      </c>
      <c r="L252" s="77">
        <v>252</v>
      </c>
      <c r="M252" s="77"/>
      <c r="N252" s="72"/>
      <c r="O252" s="79" t="s">
        <v>395</v>
      </c>
      <c r="P252" s="81">
        <v>43533.13087962963</v>
      </c>
      <c r="Q252" s="79" t="s">
        <v>474</v>
      </c>
      <c r="R252" s="79"/>
      <c r="S252" s="79"/>
      <c r="T252" s="79" t="s">
        <v>586</v>
      </c>
      <c r="U252" s="79"/>
      <c r="V252" s="82" t="s">
        <v>748</v>
      </c>
      <c r="W252" s="81">
        <v>43533.13087962963</v>
      </c>
      <c r="X252" s="82" t="s">
        <v>942</v>
      </c>
      <c r="Y252" s="79"/>
      <c r="Z252" s="79"/>
      <c r="AA252" s="85" t="s">
        <v>1240</v>
      </c>
      <c r="AB252" s="85" t="s">
        <v>1325</v>
      </c>
      <c r="AC252" s="79" t="b">
        <v>0</v>
      </c>
      <c r="AD252" s="79">
        <v>7</v>
      </c>
      <c r="AE252" s="85" t="s">
        <v>1393</v>
      </c>
      <c r="AF252" s="79" t="b">
        <v>0</v>
      </c>
      <c r="AG252" s="79" t="s">
        <v>1401</v>
      </c>
      <c r="AH252" s="79"/>
      <c r="AI252" s="85" t="s">
        <v>1389</v>
      </c>
      <c r="AJ252" s="79" t="b">
        <v>0</v>
      </c>
      <c r="AK252" s="79">
        <v>0</v>
      </c>
      <c r="AL252" s="85" t="s">
        <v>1389</v>
      </c>
      <c r="AM252" s="79" t="s">
        <v>1411</v>
      </c>
      <c r="AN252" s="79" t="b">
        <v>0</v>
      </c>
      <c r="AO252" s="85" t="s">
        <v>1325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325</v>
      </c>
      <c r="B253" s="64" t="s">
        <v>385</v>
      </c>
      <c r="C253" s="65" t="s">
        <v>3678</v>
      </c>
      <c r="D253" s="66">
        <v>3</v>
      </c>
      <c r="E253" s="67" t="s">
        <v>132</v>
      </c>
      <c r="F253" s="68">
        <v>32</v>
      </c>
      <c r="G253" s="65"/>
      <c r="H253" s="69"/>
      <c r="I253" s="70"/>
      <c r="J253" s="70"/>
      <c r="K253" s="34" t="s">
        <v>65</v>
      </c>
      <c r="L253" s="77">
        <v>253</v>
      </c>
      <c r="M253" s="77"/>
      <c r="N253" s="72"/>
      <c r="O253" s="79" t="s">
        <v>395</v>
      </c>
      <c r="P253" s="81">
        <v>43533.13087962963</v>
      </c>
      <c r="Q253" s="79" t="s">
        <v>474</v>
      </c>
      <c r="R253" s="79"/>
      <c r="S253" s="79"/>
      <c r="T253" s="79" t="s">
        <v>586</v>
      </c>
      <c r="U253" s="79"/>
      <c r="V253" s="82" t="s">
        <v>748</v>
      </c>
      <c r="W253" s="81">
        <v>43533.13087962963</v>
      </c>
      <c r="X253" s="82" t="s">
        <v>942</v>
      </c>
      <c r="Y253" s="79"/>
      <c r="Z253" s="79"/>
      <c r="AA253" s="85" t="s">
        <v>1240</v>
      </c>
      <c r="AB253" s="85" t="s">
        <v>1325</v>
      </c>
      <c r="AC253" s="79" t="b">
        <v>0</v>
      </c>
      <c r="AD253" s="79">
        <v>7</v>
      </c>
      <c r="AE253" s="85" t="s">
        <v>1393</v>
      </c>
      <c r="AF253" s="79" t="b">
        <v>0</v>
      </c>
      <c r="AG253" s="79" t="s">
        <v>1401</v>
      </c>
      <c r="AH253" s="79"/>
      <c r="AI253" s="85" t="s">
        <v>1389</v>
      </c>
      <c r="AJ253" s="79" t="b">
        <v>0</v>
      </c>
      <c r="AK253" s="79">
        <v>0</v>
      </c>
      <c r="AL253" s="85" t="s">
        <v>1389</v>
      </c>
      <c r="AM253" s="79" t="s">
        <v>1411</v>
      </c>
      <c r="AN253" s="79" t="b">
        <v>0</v>
      </c>
      <c r="AO253" s="85" t="s">
        <v>1325</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328</v>
      </c>
      <c r="B254" s="64" t="s">
        <v>355</v>
      </c>
      <c r="C254" s="65" t="s">
        <v>3678</v>
      </c>
      <c r="D254" s="66">
        <v>3</v>
      </c>
      <c r="E254" s="67" t="s">
        <v>132</v>
      </c>
      <c r="F254" s="68">
        <v>32</v>
      </c>
      <c r="G254" s="65"/>
      <c r="H254" s="69"/>
      <c r="I254" s="70"/>
      <c r="J254" s="70"/>
      <c r="K254" s="34" t="s">
        <v>65</v>
      </c>
      <c r="L254" s="77">
        <v>254</v>
      </c>
      <c r="M254" s="77"/>
      <c r="N254" s="72"/>
      <c r="O254" s="79" t="s">
        <v>395</v>
      </c>
      <c r="P254" s="81">
        <v>43533.52609953703</v>
      </c>
      <c r="Q254" s="79" t="s">
        <v>417</v>
      </c>
      <c r="R254" s="79"/>
      <c r="S254" s="79"/>
      <c r="T254" s="79" t="s">
        <v>598</v>
      </c>
      <c r="U254" s="79"/>
      <c r="V254" s="82" t="s">
        <v>751</v>
      </c>
      <c r="W254" s="81">
        <v>43533.52609953703</v>
      </c>
      <c r="X254" s="82" t="s">
        <v>946</v>
      </c>
      <c r="Y254" s="79"/>
      <c r="Z254" s="79"/>
      <c r="AA254" s="85" t="s">
        <v>1244</v>
      </c>
      <c r="AB254" s="79"/>
      <c r="AC254" s="79" t="b">
        <v>0</v>
      </c>
      <c r="AD254" s="79">
        <v>0</v>
      </c>
      <c r="AE254" s="85" t="s">
        <v>1389</v>
      </c>
      <c r="AF254" s="79" t="b">
        <v>0</v>
      </c>
      <c r="AG254" s="79" t="s">
        <v>1401</v>
      </c>
      <c r="AH254" s="79"/>
      <c r="AI254" s="85" t="s">
        <v>1389</v>
      </c>
      <c r="AJ254" s="79" t="b">
        <v>0</v>
      </c>
      <c r="AK254" s="79">
        <v>16</v>
      </c>
      <c r="AL254" s="85" t="s">
        <v>1325</v>
      </c>
      <c r="AM254" s="79" t="s">
        <v>1411</v>
      </c>
      <c r="AN254" s="79" t="b">
        <v>0</v>
      </c>
      <c r="AO254" s="85" t="s">
        <v>1325</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328</v>
      </c>
      <c r="B255" s="64" t="s">
        <v>350</v>
      </c>
      <c r="C255" s="65" t="s">
        <v>3678</v>
      </c>
      <c r="D255" s="66">
        <v>3</v>
      </c>
      <c r="E255" s="67" t="s">
        <v>132</v>
      </c>
      <c r="F255" s="68">
        <v>32</v>
      </c>
      <c r="G255" s="65"/>
      <c r="H255" s="69"/>
      <c r="I255" s="70"/>
      <c r="J255" s="70"/>
      <c r="K255" s="34" t="s">
        <v>65</v>
      </c>
      <c r="L255" s="77">
        <v>255</v>
      </c>
      <c r="M255" s="77"/>
      <c r="N255" s="72"/>
      <c r="O255" s="79" t="s">
        <v>395</v>
      </c>
      <c r="P255" s="81">
        <v>43533.52609953703</v>
      </c>
      <c r="Q255" s="79" t="s">
        <v>417</v>
      </c>
      <c r="R255" s="79"/>
      <c r="S255" s="79"/>
      <c r="T255" s="79" t="s">
        <v>598</v>
      </c>
      <c r="U255" s="79"/>
      <c r="V255" s="82" t="s">
        <v>751</v>
      </c>
      <c r="W255" s="81">
        <v>43533.52609953703</v>
      </c>
      <c r="X255" s="82" t="s">
        <v>946</v>
      </c>
      <c r="Y255" s="79"/>
      <c r="Z255" s="79"/>
      <c r="AA255" s="85" t="s">
        <v>1244</v>
      </c>
      <c r="AB255" s="79"/>
      <c r="AC255" s="79" t="b">
        <v>0</v>
      </c>
      <c r="AD255" s="79">
        <v>0</v>
      </c>
      <c r="AE255" s="85" t="s">
        <v>1389</v>
      </c>
      <c r="AF255" s="79" t="b">
        <v>0</v>
      </c>
      <c r="AG255" s="79" t="s">
        <v>1401</v>
      </c>
      <c r="AH255" s="79"/>
      <c r="AI255" s="85" t="s">
        <v>1389</v>
      </c>
      <c r="AJ255" s="79" t="b">
        <v>0</v>
      </c>
      <c r="AK255" s="79">
        <v>16</v>
      </c>
      <c r="AL255" s="85" t="s">
        <v>1325</v>
      </c>
      <c r="AM255" s="79" t="s">
        <v>1411</v>
      </c>
      <c r="AN255" s="79" t="b">
        <v>0</v>
      </c>
      <c r="AO255" s="85" t="s">
        <v>1325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2</v>
      </c>
      <c r="BD255" s="48"/>
      <c r="BE255" s="49"/>
      <c r="BF255" s="48"/>
      <c r="BG255" s="49"/>
      <c r="BH255" s="48"/>
      <c r="BI255" s="49"/>
      <c r="BJ255" s="48"/>
      <c r="BK255" s="49"/>
      <c r="BL255" s="48"/>
    </row>
    <row r="256" spans="1:64" ht="15">
      <c r="A256" s="64" t="s">
        <v>328</v>
      </c>
      <c r="B256" s="64" t="s">
        <v>363</v>
      </c>
      <c r="C256" s="65" t="s">
        <v>3678</v>
      </c>
      <c r="D256" s="66">
        <v>3</v>
      </c>
      <c r="E256" s="67" t="s">
        <v>132</v>
      </c>
      <c r="F256" s="68">
        <v>32</v>
      </c>
      <c r="G256" s="65"/>
      <c r="H256" s="69"/>
      <c r="I256" s="70"/>
      <c r="J256" s="70"/>
      <c r="K256" s="34" t="s">
        <v>65</v>
      </c>
      <c r="L256" s="77">
        <v>256</v>
      </c>
      <c r="M256" s="77"/>
      <c r="N256" s="72"/>
      <c r="O256" s="79" t="s">
        <v>395</v>
      </c>
      <c r="P256" s="81">
        <v>43533.52609953703</v>
      </c>
      <c r="Q256" s="79" t="s">
        <v>417</v>
      </c>
      <c r="R256" s="79"/>
      <c r="S256" s="79"/>
      <c r="T256" s="79" t="s">
        <v>598</v>
      </c>
      <c r="U256" s="79"/>
      <c r="V256" s="82" t="s">
        <v>751</v>
      </c>
      <c r="W256" s="81">
        <v>43533.52609953703</v>
      </c>
      <c r="X256" s="82" t="s">
        <v>946</v>
      </c>
      <c r="Y256" s="79"/>
      <c r="Z256" s="79"/>
      <c r="AA256" s="85" t="s">
        <v>1244</v>
      </c>
      <c r="AB256" s="79"/>
      <c r="AC256" s="79" t="b">
        <v>0</v>
      </c>
      <c r="AD256" s="79">
        <v>0</v>
      </c>
      <c r="AE256" s="85" t="s">
        <v>1389</v>
      </c>
      <c r="AF256" s="79" t="b">
        <v>0</v>
      </c>
      <c r="AG256" s="79" t="s">
        <v>1401</v>
      </c>
      <c r="AH256" s="79"/>
      <c r="AI256" s="85" t="s">
        <v>1389</v>
      </c>
      <c r="AJ256" s="79" t="b">
        <v>0</v>
      </c>
      <c r="AK256" s="79">
        <v>16</v>
      </c>
      <c r="AL256" s="85" t="s">
        <v>1325</v>
      </c>
      <c r="AM256" s="79" t="s">
        <v>1411</v>
      </c>
      <c r="AN256" s="79" t="b">
        <v>0</v>
      </c>
      <c r="AO256" s="85" t="s">
        <v>1325</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v>0</v>
      </c>
      <c r="BE256" s="49">
        <v>0</v>
      </c>
      <c r="BF256" s="48">
        <v>0</v>
      </c>
      <c r="BG256" s="49">
        <v>0</v>
      </c>
      <c r="BH256" s="48">
        <v>0</v>
      </c>
      <c r="BI256" s="49">
        <v>0</v>
      </c>
      <c r="BJ256" s="48">
        <v>16</v>
      </c>
      <c r="BK256" s="49">
        <v>100</v>
      </c>
      <c r="BL256" s="48">
        <v>16</v>
      </c>
    </row>
    <row r="257" spans="1:64" ht="15">
      <c r="A257" s="64" t="s">
        <v>325</v>
      </c>
      <c r="B257" s="64" t="s">
        <v>328</v>
      </c>
      <c r="C257" s="65" t="s">
        <v>3678</v>
      </c>
      <c r="D257" s="66">
        <v>3</v>
      </c>
      <c r="E257" s="67" t="s">
        <v>132</v>
      </c>
      <c r="F257" s="68">
        <v>32</v>
      </c>
      <c r="G257" s="65"/>
      <c r="H257" s="69"/>
      <c r="I257" s="70"/>
      <c r="J257" s="70"/>
      <c r="K257" s="34" t="s">
        <v>65</v>
      </c>
      <c r="L257" s="77">
        <v>257</v>
      </c>
      <c r="M257" s="77"/>
      <c r="N257" s="72"/>
      <c r="O257" s="79" t="s">
        <v>395</v>
      </c>
      <c r="P257" s="81">
        <v>43533.13087962963</v>
      </c>
      <c r="Q257" s="79" t="s">
        <v>474</v>
      </c>
      <c r="R257" s="79"/>
      <c r="S257" s="79"/>
      <c r="T257" s="79" t="s">
        <v>586</v>
      </c>
      <c r="U257" s="79"/>
      <c r="V257" s="82" t="s">
        <v>748</v>
      </c>
      <c r="W257" s="81">
        <v>43533.13087962963</v>
      </c>
      <c r="X257" s="82" t="s">
        <v>942</v>
      </c>
      <c r="Y257" s="79"/>
      <c r="Z257" s="79"/>
      <c r="AA257" s="85" t="s">
        <v>1240</v>
      </c>
      <c r="AB257" s="85" t="s">
        <v>1325</v>
      </c>
      <c r="AC257" s="79" t="b">
        <v>0</v>
      </c>
      <c r="AD257" s="79">
        <v>7</v>
      </c>
      <c r="AE257" s="85" t="s">
        <v>1393</v>
      </c>
      <c r="AF257" s="79" t="b">
        <v>0</v>
      </c>
      <c r="AG257" s="79" t="s">
        <v>1401</v>
      </c>
      <c r="AH257" s="79"/>
      <c r="AI257" s="85" t="s">
        <v>1389</v>
      </c>
      <c r="AJ257" s="79" t="b">
        <v>0</v>
      </c>
      <c r="AK257" s="79">
        <v>0</v>
      </c>
      <c r="AL257" s="85" t="s">
        <v>1389</v>
      </c>
      <c r="AM257" s="79" t="s">
        <v>1411</v>
      </c>
      <c r="AN257" s="79" t="b">
        <v>0</v>
      </c>
      <c r="AO257" s="85" t="s">
        <v>1325</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325</v>
      </c>
      <c r="B258" s="64" t="s">
        <v>355</v>
      </c>
      <c r="C258" s="65" t="s">
        <v>3679</v>
      </c>
      <c r="D258" s="66">
        <v>4.4</v>
      </c>
      <c r="E258" s="67" t="s">
        <v>136</v>
      </c>
      <c r="F258" s="68">
        <v>30.470588235294116</v>
      </c>
      <c r="G258" s="65"/>
      <c r="H258" s="69"/>
      <c r="I258" s="70"/>
      <c r="J258" s="70"/>
      <c r="K258" s="34" t="s">
        <v>65</v>
      </c>
      <c r="L258" s="77">
        <v>258</v>
      </c>
      <c r="M258" s="77"/>
      <c r="N258" s="72"/>
      <c r="O258" s="79" t="s">
        <v>395</v>
      </c>
      <c r="P258" s="81">
        <v>43533.12929398148</v>
      </c>
      <c r="Q258" s="79" t="s">
        <v>417</v>
      </c>
      <c r="R258" s="79"/>
      <c r="S258" s="79"/>
      <c r="T258" s="79" t="s">
        <v>598</v>
      </c>
      <c r="U258" s="79"/>
      <c r="V258" s="82" t="s">
        <v>748</v>
      </c>
      <c r="W258" s="81">
        <v>43533.12929398148</v>
      </c>
      <c r="X258" s="82" t="s">
        <v>947</v>
      </c>
      <c r="Y258" s="79"/>
      <c r="Z258" s="79"/>
      <c r="AA258" s="85" t="s">
        <v>1245</v>
      </c>
      <c r="AB258" s="79"/>
      <c r="AC258" s="79" t="b">
        <v>0</v>
      </c>
      <c r="AD258" s="79">
        <v>0</v>
      </c>
      <c r="AE258" s="85" t="s">
        <v>1389</v>
      </c>
      <c r="AF258" s="79" t="b">
        <v>0</v>
      </c>
      <c r="AG258" s="79" t="s">
        <v>1401</v>
      </c>
      <c r="AH258" s="79"/>
      <c r="AI258" s="85" t="s">
        <v>1389</v>
      </c>
      <c r="AJ258" s="79" t="b">
        <v>0</v>
      </c>
      <c r="AK258" s="79">
        <v>16</v>
      </c>
      <c r="AL258" s="85" t="s">
        <v>1325</v>
      </c>
      <c r="AM258" s="79" t="s">
        <v>1411</v>
      </c>
      <c r="AN258" s="79" t="b">
        <v>0</v>
      </c>
      <c r="AO258" s="85" t="s">
        <v>1325</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325</v>
      </c>
      <c r="B259" s="64" t="s">
        <v>350</v>
      </c>
      <c r="C259" s="65" t="s">
        <v>3682</v>
      </c>
      <c r="D259" s="66">
        <v>5.8</v>
      </c>
      <c r="E259" s="67" t="s">
        <v>136</v>
      </c>
      <c r="F259" s="68">
        <v>28.941176470588236</v>
      </c>
      <c r="G259" s="65"/>
      <c r="H259" s="69"/>
      <c r="I259" s="70"/>
      <c r="J259" s="70"/>
      <c r="K259" s="34" t="s">
        <v>65</v>
      </c>
      <c r="L259" s="77">
        <v>259</v>
      </c>
      <c r="M259" s="77"/>
      <c r="N259" s="72"/>
      <c r="O259" s="79" t="s">
        <v>395</v>
      </c>
      <c r="P259" s="81">
        <v>43533.12929398148</v>
      </c>
      <c r="Q259" s="79" t="s">
        <v>417</v>
      </c>
      <c r="R259" s="79"/>
      <c r="S259" s="79"/>
      <c r="T259" s="79" t="s">
        <v>598</v>
      </c>
      <c r="U259" s="79"/>
      <c r="V259" s="82" t="s">
        <v>748</v>
      </c>
      <c r="W259" s="81">
        <v>43533.12929398148</v>
      </c>
      <c r="X259" s="82" t="s">
        <v>947</v>
      </c>
      <c r="Y259" s="79"/>
      <c r="Z259" s="79"/>
      <c r="AA259" s="85" t="s">
        <v>1245</v>
      </c>
      <c r="AB259" s="79"/>
      <c r="AC259" s="79" t="b">
        <v>0</v>
      </c>
      <c r="AD259" s="79">
        <v>0</v>
      </c>
      <c r="AE259" s="85" t="s">
        <v>1389</v>
      </c>
      <c r="AF259" s="79" t="b">
        <v>0</v>
      </c>
      <c r="AG259" s="79" t="s">
        <v>1401</v>
      </c>
      <c r="AH259" s="79"/>
      <c r="AI259" s="85" t="s">
        <v>1389</v>
      </c>
      <c r="AJ259" s="79" t="b">
        <v>0</v>
      </c>
      <c r="AK259" s="79">
        <v>16</v>
      </c>
      <c r="AL259" s="85" t="s">
        <v>1325</v>
      </c>
      <c r="AM259" s="79" t="s">
        <v>1411</v>
      </c>
      <c r="AN259" s="79" t="b">
        <v>0</v>
      </c>
      <c r="AO259" s="85" t="s">
        <v>1325</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3</v>
      </c>
      <c r="BC259" s="78" t="str">
        <f>REPLACE(INDEX(GroupVertices[Group],MATCH(Edges[[#This Row],[Vertex 2]],GroupVertices[Vertex],0)),1,1,"")</f>
        <v>2</v>
      </c>
      <c r="BD259" s="48"/>
      <c r="BE259" s="49"/>
      <c r="BF259" s="48"/>
      <c r="BG259" s="49"/>
      <c r="BH259" s="48"/>
      <c r="BI259" s="49"/>
      <c r="BJ259" s="48"/>
      <c r="BK259" s="49"/>
      <c r="BL259" s="48"/>
    </row>
    <row r="260" spans="1:64" ht="15">
      <c r="A260" s="64" t="s">
        <v>325</v>
      </c>
      <c r="B260" s="64" t="s">
        <v>363</v>
      </c>
      <c r="C260" s="65" t="s">
        <v>3678</v>
      </c>
      <c r="D260" s="66">
        <v>3</v>
      </c>
      <c r="E260" s="67" t="s">
        <v>132</v>
      </c>
      <c r="F260" s="68">
        <v>32</v>
      </c>
      <c r="G260" s="65"/>
      <c r="H260" s="69"/>
      <c r="I260" s="70"/>
      <c r="J260" s="70"/>
      <c r="K260" s="34" t="s">
        <v>65</v>
      </c>
      <c r="L260" s="77">
        <v>260</v>
      </c>
      <c r="M260" s="77"/>
      <c r="N260" s="72"/>
      <c r="O260" s="79" t="s">
        <v>395</v>
      </c>
      <c r="P260" s="81">
        <v>43533.12929398148</v>
      </c>
      <c r="Q260" s="79" t="s">
        <v>417</v>
      </c>
      <c r="R260" s="79"/>
      <c r="S260" s="79"/>
      <c r="T260" s="79" t="s">
        <v>598</v>
      </c>
      <c r="U260" s="79"/>
      <c r="V260" s="82" t="s">
        <v>748</v>
      </c>
      <c r="W260" s="81">
        <v>43533.12929398148</v>
      </c>
      <c r="X260" s="82" t="s">
        <v>947</v>
      </c>
      <c r="Y260" s="79"/>
      <c r="Z260" s="79"/>
      <c r="AA260" s="85" t="s">
        <v>1245</v>
      </c>
      <c r="AB260" s="79"/>
      <c r="AC260" s="79" t="b">
        <v>0</v>
      </c>
      <c r="AD260" s="79">
        <v>0</v>
      </c>
      <c r="AE260" s="85" t="s">
        <v>1389</v>
      </c>
      <c r="AF260" s="79" t="b">
        <v>0</v>
      </c>
      <c r="AG260" s="79" t="s">
        <v>1401</v>
      </c>
      <c r="AH260" s="79"/>
      <c r="AI260" s="85" t="s">
        <v>1389</v>
      </c>
      <c r="AJ260" s="79" t="b">
        <v>0</v>
      </c>
      <c r="AK260" s="79">
        <v>16</v>
      </c>
      <c r="AL260" s="85" t="s">
        <v>1325</v>
      </c>
      <c r="AM260" s="79" t="s">
        <v>1411</v>
      </c>
      <c r="AN260" s="79" t="b">
        <v>0</v>
      </c>
      <c r="AO260" s="85" t="s">
        <v>1325</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3</v>
      </c>
      <c r="BC260" s="78" t="str">
        <f>REPLACE(INDEX(GroupVertices[Group],MATCH(Edges[[#This Row],[Vertex 2]],GroupVertices[Vertex],0)),1,1,"")</f>
        <v>3</v>
      </c>
      <c r="BD260" s="48">
        <v>0</v>
      </c>
      <c r="BE260" s="49">
        <v>0</v>
      </c>
      <c r="BF260" s="48">
        <v>0</v>
      </c>
      <c r="BG260" s="49">
        <v>0</v>
      </c>
      <c r="BH260" s="48">
        <v>0</v>
      </c>
      <c r="BI260" s="49">
        <v>0</v>
      </c>
      <c r="BJ260" s="48">
        <v>16</v>
      </c>
      <c r="BK260" s="49">
        <v>100</v>
      </c>
      <c r="BL260" s="48">
        <v>16</v>
      </c>
    </row>
    <row r="261" spans="1:64" ht="15">
      <c r="A261" s="64" t="s">
        <v>325</v>
      </c>
      <c r="B261" s="64" t="s">
        <v>360</v>
      </c>
      <c r="C261" s="65" t="s">
        <v>3678</v>
      </c>
      <c r="D261" s="66">
        <v>3</v>
      </c>
      <c r="E261" s="67" t="s">
        <v>132</v>
      </c>
      <c r="F261" s="68">
        <v>32</v>
      </c>
      <c r="G261" s="65"/>
      <c r="H261" s="69"/>
      <c r="I261" s="70"/>
      <c r="J261" s="70"/>
      <c r="K261" s="34" t="s">
        <v>65</v>
      </c>
      <c r="L261" s="77">
        <v>261</v>
      </c>
      <c r="M261" s="77"/>
      <c r="N261" s="72"/>
      <c r="O261" s="79" t="s">
        <v>395</v>
      </c>
      <c r="P261" s="81">
        <v>43533.13087962963</v>
      </c>
      <c r="Q261" s="79" t="s">
        <v>474</v>
      </c>
      <c r="R261" s="79"/>
      <c r="S261" s="79"/>
      <c r="T261" s="79" t="s">
        <v>586</v>
      </c>
      <c r="U261" s="79"/>
      <c r="V261" s="82" t="s">
        <v>748</v>
      </c>
      <c r="W261" s="81">
        <v>43533.13087962963</v>
      </c>
      <c r="X261" s="82" t="s">
        <v>942</v>
      </c>
      <c r="Y261" s="79"/>
      <c r="Z261" s="79"/>
      <c r="AA261" s="85" t="s">
        <v>1240</v>
      </c>
      <c r="AB261" s="85" t="s">
        <v>1325</v>
      </c>
      <c r="AC261" s="79" t="b">
        <v>0</v>
      </c>
      <c r="AD261" s="79">
        <v>7</v>
      </c>
      <c r="AE261" s="85" t="s">
        <v>1393</v>
      </c>
      <c r="AF261" s="79" t="b">
        <v>0</v>
      </c>
      <c r="AG261" s="79" t="s">
        <v>1401</v>
      </c>
      <c r="AH261" s="79"/>
      <c r="AI261" s="85" t="s">
        <v>1389</v>
      </c>
      <c r="AJ261" s="79" t="b">
        <v>0</v>
      </c>
      <c r="AK261" s="79">
        <v>0</v>
      </c>
      <c r="AL261" s="85" t="s">
        <v>1389</v>
      </c>
      <c r="AM261" s="79" t="s">
        <v>1411</v>
      </c>
      <c r="AN261" s="79" t="b">
        <v>0</v>
      </c>
      <c r="AO261" s="85" t="s">
        <v>1325</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3</v>
      </c>
      <c r="BC261" s="78" t="str">
        <f>REPLACE(INDEX(GroupVertices[Group],MATCH(Edges[[#This Row],[Vertex 2]],GroupVertices[Vertex],0)),1,1,"")</f>
        <v>3</v>
      </c>
      <c r="BD261" s="48">
        <v>2</v>
      </c>
      <c r="BE261" s="49">
        <v>5.714285714285714</v>
      </c>
      <c r="BF261" s="48">
        <v>1</v>
      </c>
      <c r="BG261" s="49">
        <v>2.857142857142857</v>
      </c>
      <c r="BH261" s="48">
        <v>0</v>
      </c>
      <c r="BI261" s="49">
        <v>0</v>
      </c>
      <c r="BJ261" s="48">
        <v>32</v>
      </c>
      <c r="BK261" s="49">
        <v>91.42857142857143</v>
      </c>
      <c r="BL261" s="48">
        <v>35</v>
      </c>
    </row>
    <row r="262" spans="1:64" ht="15">
      <c r="A262" s="64" t="s">
        <v>325</v>
      </c>
      <c r="B262" s="64" t="s">
        <v>356</v>
      </c>
      <c r="C262" s="65" t="s">
        <v>3678</v>
      </c>
      <c r="D262" s="66">
        <v>3</v>
      </c>
      <c r="E262" s="67" t="s">
        <v>132</v>
      </c>
      <c r="F262" s="68">
        <v>32</v>
      </c>
      <c r="G262" s="65"/>
      <c r="H262" s="69"/>
      <c r="I262" s="70"/>
      <c r="J262" s="70"/>
      <c r="K262" s="34" t="s">
        <v>65</v>
      </c>
      <c r="L262" s="77">
        <v>262</v>
      </c>
      <c r="M262" s="77"/>
      <c r="N262" s="72"/>
      <c r="O262" s="79" t="s">
        <v>395</v>
      </c>
      <c r="P262" s="81">
        <v>43533.13087962963</v>
      </c>
      <c r="Q262" s="79" t="s">
        <v>474</v>
      </c>
      <c r="R262" s="79"/>
      <c r="S262" s="79"/>
      <c r="T262" s="79" t="s">
        <v>586</v>
      </c>
      <c r="U262" s="79"/>
      <c r="V262" s="82" t="s">
        <v>748</v>
      </c>
      <c r="W262" s="81">
        <v>43533.13087962963</v>
      </c>
      <c r="X262" s="82" t="s">
        <v>942</v>
      </c>
      <c r="Y262" s="79"/>
      <c r="Z262" s="79"/>
      <c r="AA262" s="85" t="s">
        <v>1240</v>
      </c>
      <c r="AB262" s="85" t="s">
        <v>1325</v>
      </c>
      <c r="AC262" s="79" t="b">
        <v>0</v>
      </c>
      <c r="AD262" s="79">
        <v>7</v>
      </c>
      <c r="AE262" s="85" t="s">
        <v>1393</v>
      </c>
      <c r="AF262" s="79" t="b">
        <v>0</v>
      </c>
      <c r="AG262" s="79" t="s">
        <v>1401</v>
      </c>
      <c r="AH262" s="79"/>
      <c r="AI262" s="85" t="s">
        <v>1389</v>
      </c>
      <c r="AJ262" s="79" t="b">
        <v>0</v>
      </c>
      <c r="AK262" s="79">
        <v>0</v>
      </c>
      <c r="AL262" s="85" t="s">
        <v>1389</v>
      </c>
      <c r="AM262" s="79" t="s">
        <v>1411</v>
      </c>
      <c r="AN262" s="79" t="b">
        <v>0</v>
      </c>
      <c r="AO262" s="85" t="s">
        <v>1325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325</v>
      </c>
      <c r="B263" s="64" t="s">
        <v>355</v>
      </c>
      <c r="C263" s="65" t="s">
        <v>3679</v>
      </c>
      <c r="D263" s="66">
        <v>4.4</v>
      </c>
      <c r="E263" s="67" t="s">
        <v>136</v>
      </c>
      <c r="F263" s="68">
        <v>30.470588235294116</v>
      </c>
      <c r="G263" s="65"/>
      <c r="H263" s="69"/>
      <c r="I263" s="70"/>
      <c r="J263" s="70"/>
      <c r="K263" s="34" t="s">
        <v>65</v>
      </c>
      <c r="L263" s="77">
        <v>263</v>
      </c>
      <c r="M263" s="77"/>
      <c r="N263" s="72"/>
      <c r="O263" s="79" t="s">
        <v>395</v>
      </c>
      <c r="P263" s="81">
        <v>43533.13087962963</v>
      </c>
      <c r="Q263" s="79" t="s">
        <v>474</v>
      </c>
      <c r="R263" s="79"/>
      <c r="S263" s="79"/>
      <c r="T263" s="79" t="s">
        <v>586</v>
      </c>
      <c r="U263" s="79"/>
      <c r="V263" s="82" t="s">
        <v>748</v>
      </c>
      <c r="W263" s="81">
        <v>43533.13087962963</v>
      </c>
      <c r="X263" s="82" t="s">
        <v>942</v>
      </c>
      <c r="Y263" s="79"/>
      <c r="Z263" s="79"/>
      <c r="AA263" s="85" t="s">
        <v>1240</v>
      </c>
      <c r="AB263" s="85" t="s">
        <v>1325</v>
      </c>
      <c r="AC263" s="79" t="b">
        <v>0</v>
      </c>
      <c r="AD263" s="79">
        <v>7</v>
      </c>
      <c r="AE263" s="85" t="s">
        <v>1393</v>
      </c>
      <c r="AF263" s="79" t="b">
        <v>0</v>
      </c>
      <c r="AG263" s="79" t="s">
        <v>1401</v>
      </c>
      <c r="AH263" s="79"/>
      <c r="AI263" s="85" t="s">
        <v>1389</v>
      </c>
      <c r="AJ263" s="79" t="b">
        <v>0</v>
      </c>
      <c r="AK263" s="79">
        <v>0</v>
      </c>
      <c r="AL263" s="85" t="s">
        <v>1389</v>
      </c>
      <c r="AM263" s="79" t="s">
        <v>1411</v>
      </c>
      <c r="AN263" s="79" t="b">
        <v>0</v>
      </c>
      <c r="AO263" s="85" t="s">
        <v>1325</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325</v>
      </c>
      <c r="B264" s="64" t="s">
        <v>350</v>
      </c>
      <c r="C264" s="65" t="s">
        <v>3682</v>
      </c>
      <c r="D264" s="66">
        <v>5.8</v>
      </c>
      <c r="E264" s="67" t="s">
        <v>136</v>
      </c>
      <c r="F264" s="68">
        <v>28.941176470588236</v>
      </c>
      <c r="G264" s="65"/>
      <c r="H264" s="69"/>
      <c r="I264" s="70"/>
      <c r="J264" s="70"/>
      <c r="K264" s="34" t="s">
        <v>65</v>
      </c>
      <c r="L264" s="77">
        <v>264</v>
      </c>
      <c r="M264" s="77"/>
      <c r="N264" s="72"/>
      <c r="O264" s="79" t="s">
        <v>395</v>
      </c>
      <c r="P264" s="81">
        <v>43533.13087962963</v>
      </c>
      <c r="Q264" s="79" t="s">
        <v>474</v>
      </c>
      <c r="R264" s="79"/>
      <c r="S264" s="79"/>
      <c r="T264" s="79" t="s">
        <v>586</v>
      </c>
      <c r="U264" s="79"/>
      <c r="V264" s="82" t="s">
        <v>748</v>
      </c>
      <c r="W264" s="81">
        <v>43533.13087962963</v>
      </c>
      <c r="X264" s="82" t="s">
        <v>942</v>
      </c>
      <c r="Y264" s="79"/>
      <c r="Z264" s="79"/>
      <c r="AA264" s="85" t="s">
        <v>1240</v>
      </c>
      <c r="AB264" s="85" t="s">
        <v>1325</v>
      </c>
      <c r="AC264" s="79" t="b">
        <v>0</v>
      </c>
      <c r="AD264" s="79">
        <v>7</v>
      </c>
      <c r="AE264" s="85" t="s">
        <v>1393</v>
      </c>
      <c r="AF264" s="79" t="b">
        <v>0</v>
      </c>
      <c r="AG264" s="79" t="s">
        <v>1401</v>
      </c>
      <c r="AH264" s="79"/>
      <c r="AI264" s="85" t="s">
        <v>1389</v>
      </c>
      <c r="AJ264" s="79" t="b">
        <v>0</v>
      </c>
      <c r="AK264" s="79">
        <v>0</v>
      </c>
      <c r="AL264" s="85" t="s">
        <v>1389</v>
      </c>
      <c r="AM264" s="79" t="s">
        <v>1411</v>
      </c>
      <c r="AN264" s="79" t="b">
        <v>0</v>
      </c>
      <c r="AO264" s="85" t="s">
        <v>1325</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3</v>
      </c>
      <c r="BC264" s="78" t="str">
        <f>REPLACE(INDEX(GroupVertices[Group],MATCH(Edges[[#This Row],[Vertex 2]],GroupVertices[Vertex],0)),1,1,"")</f>
        <v>2</v>
      </c>
      <c r="BD264" s="48"/>
      <c r="BE264" s="49"/>
      <c r="BF264" s="48"/>
      <c r="BG264" s="49"/>
      <c r="BH264" s="48"/>
      <c r="BI264" s="49"/>
      <c r="BJ264" s="48"/>
      <c r="BK264" s="49"/>
      <c r="BL264" s="48"/>
    </row>
    <row r="265" spans="1:64" ht="15">
      <c r="A265" s="64" t="s">
        <v>325</v>
      </c>
      <c r="B265" s="64" t="s">
        <v>363</v>
      </c>
      <c r="C265" s="65" t="s">
        <v>3678</v>
      </c>
      <c r="D265" s="66">
        <v>3</v>
      </c>
      <c r="E265" s="67" t="s">
        <v>132</v>
      </c>
      <c r="F265" s="68">
        <v>32</v>
      </c>
      <c r="G265" s="65"/>
      <c r="H265" s="69"/>
      <c r="I265" s="70"/>
      <c r="J265" s="70"/>
      <c r="K265" s="34" t="s">
        <v>65</v>
      </c>
      <c r="L265" s="77">
        <v>265</v>
      </c>
      <c r="M265" s="77"/>
      <c r="N265" s="72"/>
      <c r="O265" s="79" t="s">
        <v>396</v>
      </c>
      <c r="P265" s="81">
        <v>43533.13087962963</v>
      </c>
      <c r="Q265" s="79" t="s">
        <v>474</v>
      </c>
      <c r="R265" s="79"/>
      <c r="S265" s="79"/>
      <c r="T265" s="79" t="s">
        <v>586</v>
      </c>
      <c r="U265" s="79"/>
      <c r="V265" s="82" t="s">
        <v>748</v>
      </c>
      <c r="W265" s="81">
        <v>43533.13087962963</v>
      </c>
      <c r="X265" s="82" t="s">
        <v>942</v>
      </c>
      <c r="Y265" s="79"/>
      <c r="Z265" s="79"/>
      <c r="AA265" s="85" t="s">
        <v>1240</v>
      </c>
      <c r="AB265" s="85" t="s">
        <v>1325</v>
      </c>
      <c r="AC265" s="79" t="b">
        <v>0</v>
      </c>
      <c r="AD265" s="79">
        <v>7</v>
      </c>
      <c r="AE265" s="85" t="s">
        <v>1393</v>
      </c>
      <c r="AF265" s="79" t="b">
        <v>0</v>
      </c>
      <c r="AG265" s="79" t="s">
        <v>1401</v>
      </c>
      <c r="AH265" s="79"/>
      <c r="AI265" s="85" t="s">
        <v>1389</v>
      </c>
      <c r="AJ265" s="79" t="b">
        <v>0</v>
      </c>
      <c r="AK265" s="79">
        <v>0</v>
      </c>
      <c r="AL265" s="85" t="s">
        <v>1389</v>
      </c>
      <c r="AM265" s="79" t="s">
        <v>1411</v>
      </c>
      <c r="AN265" s="79" t="b">
        <v>0</v>
      </c>
      <c r="AO265" s="85" t="s">
        <v>1325</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325</v>
      </c>
      <c r="B266" s="64" t="s">
        <v>350</v>
      </c>
      <c r="C266" s="65" t="s">
        <v>3682</v>
      </c>
      <c r="D266" s="66">
        <v>5.8</v>
      </c>
      <c r="E266" s="67" t="s">
        <v>136</v>
      </c>
      <c r="F266" s="68">
        <v>28.941176470588236</v>
      </c>
      <c r="G266" s="65"/>
      <c r="H266" s="69"/>
      <c r="I266" s="70"/>
      <c r="J266" s="70"/>
      <c r="K266" s="34" t="s">
        <v>65</v>
      </c>
      <c r="L266" s="77">
        <v>266</v>
      </c>
      <c r="M266" s="77"/>
      <c r="N266" s="72"/>
      <c r="O266" s="79" t="s">
        <v>395</v>
      </c>
      <c r="P266" s="81">
        <v>43533.653344907405</v>
      </c>
      <c r="Q266" s="79" t="s">
        <v>475</v>
      </c>
      <c r="R266" s="79"/>
      <c r="S266" s="79"/>
      <c r="T266" s="79" t="s">
        <v>586</v>
      </c>
      <c r="U266" s="79"/>
      <c r="V266" s="82" t="s">
        <v>748</v>
      </c>
      <c r="W266" s="81">
        <v>43533.653344907405</v>
      </c>
      <c r="X266" s="82" t="s">
        <v>948</v>
      </c>
      <c r="Y266" s="79"/>
      <c r="Z266" s="79"/>
      <c r="AA266" s="85" t="s">
        <v>1246</v>
      </c>
      <c r="AB266" s="79"/>
      <c r="AC266" s="79" t="b">
        <v>0</v>
      </c>
      <c r="AD266" s="79">
        <v>0</v>
      </c>
      <c r="AE266" s="85" t="s">
        <v>1389</v>
      </c>
      <c r="AF266" s="79" t="b">
        <v>0</v>
      </c>
      <c r="AG266" s="79" t="s">
        <v>1401</v>
      </c>
      <c r="AH266" s="79"/>
      <c r="AI266" s="85" t="s">
        <v>1389</v>
      </c>
      <c r="AJ266" s="79" t="b">
        <v>0</v>
      </c>
      <c r="AK266" s="79">
        <v>2</v>
      </c>
      <c r="AL266" s="85" t="s">
        <v>1373</v>
      </c>
      <c r="AM266" s="79" t="s">
        <v>1411</v>
      </c>
      <c r="AN266" s="79" t="b">
        <v>0</v>
      </c>
      <c r="AO266" s="85" t="s">
        <v>1373</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3</v>
      </c>
      <c r="BC266" s="78" t="str">
        <f>REPLACE(INDEX(GroupVertices[Group],MATCH(Edges[[#This Row],[Vertex 2]],GroupVertices[Vertex],0)),1,1,"")</f>
        <v>2</v>
      </c>
      <c r="BD266" s="48">
        <v>0</v>
      </c>
      <c r="BE266" s="49">
        <v>0</v>
      </c>
      <c r="BF266" s="48">
        <v>0</v>
      </c>
      <c r="BG266" s="49">
        <v>0</v>
      </c>
      <c r="BH266" s="48">
        <v>0</v>
      </c>
      <c r="BI266" s="49">
        <v>0</v>
      </c>
      <c r="BJ266" s="48">
        <v>21</v>
      </c>
      <c r="BK266" s="49">
        <v>100</v>
      </c>
      <c r="BL266" s="48">
        <v>21</v>
      </c>
    </row>
    <row r="267" spans="1:64" ht="15">
      <c r="A267" s="64" t="s">
        <v>325</v>
      </c>
      <c r="B267" s="64" t="s">
        <v>378</v>
      </c>
      <c r="C267" s="65" t="s">
        <v>3678</v>
      </c>
      <c r="D267" s="66">
        <v>3</v>
      </c>
      <c r="E267" s="67" t="s">
        <v>132</v>
      </c>
      <c r="F267" s="68">
        <v>32</v>
      </c>
      <c r="G267" s="65"/>
      <c r="H267" s="69"/>
      <c r="I267" s="70"/>
      <c r="J267" s="70"/>
      <c r="K267" s="34" t="s">
        <v>65</v>
      </c>
      <c r="L267" s="77">
        <v>267</v>
      </c>
      <c r="M267" s="77"/>
      <c r="N267" s="72"/>
      <c r="O267" s="79" t="s">
        <v>395</v>
      </c>
      <c r="P267" s="81">
        <v>43533.68130787037</v>
      </c>
      <c r="Q267" s="79" t="s">
        <v>431</v>
      </c>
      <c r="R267" s="79"/>
      <c r="S267" s="79"/>
      <c r="T267" s="79" t="s">
        <v>603</v>
      </c>
      <c r="U267" s="79"/>
      <c r="V267" s="82" t="s">
        <v>748</v>
      </c>
      <c r="W267" s="81">
        <v>43533.68130787037</v>
      </c>
      <c r="X267" s="82" t="s">
        <v>949</v>
      </c>
      <c r="Y267" s="79"/>
      <c r="Z267" s="79"/>
      <c r="AA267" s="85" t="s">
        <v>1247</v>
      </c>
      <c r="AB267" s="79"/>
      <c r="AC267" s="79" t="b">
        <v>0</v>
      </c>
      <c r="AD267" s="79">
        <v>0</v>
      </c>
      <c r="AE267" s="85" t="s">
        <v>1389</v>
      </c>
      <c r="AF267" s="79" t="b">
        <v>0</v>
      </c>
      <c r="AG267" s="79" t="s">
        <v>1401</v>
      </c>
      <c r="AH267" s="79"/>
      <c r="AI267" s="85" t="s">
        <v>1389</v>
      </c>
      <c r="AJ267" s="79" t="b">
        <v>0</v>
      </c>
      <c r="AK267" s="79">
        <v>8</v>
      </c>
      <c r="AL267" s="85" t="s">
        <v>1293</v>
      </c>
      <c r="AM267" s="79" t="s">
        <v>1411</v>
      </c>
      <c r="AN267" s="79" t="b">
        <v>0</v>
      </c>
      <c r="AO267" s="85" t="s">
        <v>1293</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1</v>
      </c>
      <c r="BD267" s="48"/>
      <c r="BE267" s="49"/>
      <c r="BF267" s="48"/>
      <c r="BG267" s="49"/>
      <c r="BH267" s="48"/>
      <c r="BI267" s="49"/>
      <c r="BJ267" s="48"/>
      <c r="BK267" s="49"/>
      <c r="BL267" s="48"/>
    </row>
    <row r="268" spans="1:64" ht="15">
      <c r="A268" s="64" t="s">
        <v>325</v>
      </c>
      <c r="B268" s="64" t="s">
        <v>306</v>
      </c>
      <c r="C268" s="65" t="s">
        <v>3678</v>
      </c>
      <c r="D268" s="66">
        <v>3</v>
      </c>
      <c r="E268" s="67" t="s">
        <v>132</v>
      </c>
      <c r="F268" s="68">
        <v>32</v>
      </c>
      <c r="G268" s="65"/>
      <c r="H268" s="69"/>
      <c r="I268" s="70"/>
      <c r="J268" s="70"/>
      <c r="K268" s="34" t="s">
        <v>65</v>
      </c>
      <c r="L268" s="77">
        <v>268</v>
      </c>
      <c r="M268" s="77"/>
      <c r="N268" s="72"/>
      <c r="O268" s="79" t="s">
        <v>395</v>
      </c>
      <c r="P268" s="81">
        <v>43533.68130787037</v>
      </c>
      <c r="Q268" s="79" t="s">
        <v>431</v>
      </c>
      <c r="R268" s="79"/>
      <c r="S268" s="79"/>
      <c r="T268" s="79" t="s">
        <v>603</v>
      </c>
      <c r="U268" s="79"/>
      <c r="V268" s="82" t="s">
        <v>748</v>
      </c>
      <c r="W268" s="81">
        <v>43533.68130787037</v>
      </c>
      <c r="X268" s="82" t="s">
        <v>949</v>
      </c>
      <c r="Y268" s="79"/>
      <c r="Z268" s="79"/>
      <c r="AA268" s="85" t="s">
        <v>1247</v>
      </c>
      <c r="AB268" s="79"/>
      <c r="AC268" s="79" t="b">
        <v>0</v>
      </c>
      <c r="AD268" s="79">
        <v>0</v>
      </c>
      <c r="AE268" s="85" t="s">
        <v>1389</v>
      </c>
      <c r="AF268" s="79" t="b">
        <v>0</v>
      </c>
      <c r="AG268" s="79" t="s">
        <v>1401</v>
      </c>
      <c r="AH268" s="79"/>
      <c r="AI268" s="85" t="s">
        <v>1389</v>
      </c>
      <c r="AJ268" s="79" t="b">
        <v>0</v>
      </c>
      <c r="AK268" s="79">
        <v>8</v>
      </c>
      <c r="AL268" s="85" t="s">
        <v>1293</v>
      </c>
      <c r="AM268" s="79" t="s">
        <v>1411</v>
      </c>
      <c r="AN268" s="79" t="b">
        <v>0</v>
      </c>
      <c r="AO268" s="85" t="s">
        <v>1293</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1</v>
      </c>
      <c r="BD268" s="48">
        <v>1</v>
      </c>
      <c r="BE268" s="49">
        <v>5.2631578947368425</v>
      </c>
      <c r="BF268" s="48">
        <v>0</v>
      </c>
      <c r="BG268" s="49">
        <v>0</v>
      </c>
      <c r="BH268" s="48">
        <v>0</v>
      </c>
      <c r="BI268" s="49">
        <v>0</v>
      </c>
      <c r="BJ268" s="48">
        <v>18</v>
      </c>
      <c r="BK268" s="49">
        <v>94.73684210526316</v>
      </c>
      <c r="BL268" s="48">
        <v>19</v>
      </c>
    </row>
    <row r="269" spans="1:64" ht="15">
      <c r="A269" s="64" t="s">
        <v>329</v>
      </c>
      <c r="B269" s="64" t="s">
        <v>330</v>
      </c>
      <c r="C269" s="65" t="s">
        <v>3679</v>
      </c>
      <c r="D269" s="66">
        <v>4.4</v>
      </c>
      <c r="E269" s="67" t="s">
        <v>136</v>
      </c>
      <c r="F269" s="68">
        <v>30.470588235294116</v>
      </c>
      <c r="G269" s="65"/>
      <c r="H269" s="69"/>
      <c r="I269" s="70"/>
      <c r="J269" s="70"/>
      <c r="K269" s="34" t="s">
        <v>66</v>
      </c>
      <c r="L269" s="77">
        <v>269</v>
      </c>
      <c r="M269" s="77"/>
      <c r="N269" s="72"/>
      <c r="O269" s="79" t="s">
        <v>395</v>
      </c>
      <c r="P269" s="81">
        <v>43533.67537037037</v>
      </c>
      <c r="Q269" s="79" t="s">
        <v>476</v>
      </c>
      <c r="R269" s="79"/>
      <c r="S269" s="79"/>
      <c r="T269" s="79" t="s">
        <v>609</v>
      </c>
      <c r="U269" s="79"/>
      <c r="V269" s="82" t="s">
        <v>752</v>
      </c>
      <c r="W269" s="81">
        <v>43533.67537037037</v>
      </c>
      <c r="X269" s="82" t="s">
        <v>950</v>
      </c>
      <c r="Y269" s="79"/>
      <c r="Z269" s="79"/>
      <c r="AA269" s="85" t="s">
        <v>1248</v>
      </c>
      <c r="AB269" s="79"/>
      <c r="AC269" s="79" t="b">
        <v>0</v>
      </c>
      <c r="AD269" s="79">
        <v>0</v>
      </c>
      <c r="AE269" s="85" t="s">
        <v>1389</v>
      </c>
      <c r="AF269" s="79" t="b">
        <v>0</v>
      </c>
      <c r="AG269" s="79" t="s">
        <v>1401</v>
      </c>
      <c r="AH269" s="79"/>
      <c r="AI269" s="85" t="s">
        <v>1389</v>
      </c>
      <c r="AJ269" s="79" t="b">
        <v>0</v>
      </c>
      <c r="AK269" s="79">
        <v>2</v>
      </c>
      <c r="AL269" s="85" t="s">
        <v>1260</v>
      </c>
      <c r="AM269" s="79" t="s">
        <v>1411</v>
      </c>
      <c r="AN269" s="79" t="b">
        <v>0</v>
      </c>
      <c r="AO269" s="85" t="s">
        <v>1260</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3</v>
      </c>
      <c r="BC269" s="78" t="str">
        <f>REPLACE(INDEX(GroupVertices[Group],MATCH(Edges[[#This Row],[Vertex 2]],GroupVertices[Vertex],0)),1,1,"")</f>
        <v>3</v>
      </c>
      <c r="BD269" s="48">
        <v>3</v>
      </c>
      <c r="BE269" s="49">
        <v>12.5</v>
      </c>
      <c r="BF269" s="48">
        <v>0</v>
      </c>
      <c r="BG269" s="49">
        <v>0</v>
      </c>
      <c r="BH269" s="48">
        <v>0</v>
      </c>
      <c r="BI269" s="49">
        <v>0</v>
      </c>
      <c r="BJ269" s="48">
        <v>21</v>
      </c>
      <c r="BK269" s="49">
        <v>87.5</v>
      </c>
      <c r="BL269" s="48">
        <v>24</v>
      </c>
    </row>
    <row r="270" spans="1:64" ht="15">
      <c r="A270" s="64" t="s">
        <v>329</v>
      </c>
      <c r="B270" s="64" t="s">
        <v>350</v>
      </c>
      <c r="C270" s="65" t="s">
        <v>3678</v>
      </c>
      <c r="D270" s="66">
        <v>3</v>
      </c>
      <c r="E270" s="67" t="s">
        <v>132</v>
      </c>
      <c r="F270" s="68">
        <v>32</v>
      </c>
      <c r="G270" s="65"/>
      <c r="H270" s="69"/>
      <c r="I270" s="70"/>
      <c r="J270" s="70"/>
      <c r="K270" s="34" t="s">
        <v>65</v>
      </c>
      <c r="L270" s="77">
        <v>270</v>
      </c>
      <c r="M270" s="77"/>
      <c r="N270" s="72"/>
      <c r="O270" s="79" t="s">
        <v>395</v>
      </c>
      <c r="P270" s="81">
        <v>43533.679247685184</v>
      </c>
      <c r="Q270" s="79" t="s">
        <v>477</v>
      </c>
      <c r="R270" s="82" t="s">
        <v>554</v>
      </c>
      <c r="S270" s="79" t="s">
        <v>578</v>
      </c>
      <c r="T270" s="79" t="s">
        <v>610</v>
      </c>
      <c r="U270" s="79"/>
      <c r="V270" s="82" t="s">
        <v>752</v>
      </c>
      <c r="W270" s="81">
        <v>43533.679247685184</v>
      </c>
      <c r="X270" s="82" t="s">
        <v>951</v>
      </c>
      <c r="Y270" s="79"/>
      <c r="Z270" s="79"/>
      <c r="AA270" s="85" t="s">
        <v>1249</v>
      </c>
      <c r="AB270" s="79"/>
      <c r="AC270" s="79" t="b">
        <v>0</v>
      </c>
      <c r="AD270" s="79">
        <v>2</v>
      </c>
      <c r="AE270" s="85" t="s">
        <v>1389</v>
      </c>
      <c r="AF270" s="79" t="b">
        <v>0</v>
      </c>
      <c r="AG270" s="79" t="s">
        <v>1401</v>
      </c>
      <c r="AH270" s="79"/>
      <c r="AI270" s="85" t="s">
        <v>1389</v>
      </c>
      <c r="AJ270" s="79" t="b">
        <v>0</v>
      </c>
      <c r="AK270" s="79">
        <v>1</v>
      </c>
      <c r="AL270" s="85" t="s">
        <v>1389</v>
      </c>
      <c r="AM270" s="79" t="s">
        <v>1411</v>
      </c>
      <c r="AN270" s="79" t="b">
        <v>0</v>
      </c>
      <c r="AO270" s="85" t="s">
        <v>1249</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3</v>
      </c>
      <c r="BC270" s="78" t="str">
        <f>REPLACE(INDEX(GroupVertices[Group],MATCH(Edges[[#This Row],[Vertex 2]],GroupVertices[Vertex],0)),1,1,"")</f>
        <v>2</v>
      </c>
      <c r="BD270" s="48"/>
      <c r="BE270" s="49"/>
      <c r="BF270" s="48"/>
      <c r="BG270" s="49"/>
      <c r="BH270" s="48"/>
      <c r="BI270" s="49"/>
      <c r="BJ270" s="48"/>
      <c r="BK270" s="49"/>
      <c r="BL270" s="48"/>
    </row>
    <row r="271" spans="1:64" ht="15">
      <c r="A271" s="64" t="s">
        <v>329</v>
      </c>
      <c r="B271" s="64" t="s">
        <v>330</v>
      </c>
      <c r="C271" s="65" t="s">
        <v>3679</v>
      </c>
      <c r="D271" s="66">
        <v>4.4</v>
      </c>
      <c r="E271" s="67" t="s">
        <v>136</v>
      </c>
      <c r="F271" s="68">
        <v>30.470588235294116</v>
      </c>
      <c r="G271" s="65"/>
      <c r="H271" s="69"/>
      <c r="I271" s="70"/>
      <c r="J271" s="70"/>
      <c r="K271" s="34" t="s">
        <v>66</v>
      </c>
      <c r="L271" s="77">
        <v>271</v>
      </c>
      <c r="M271" s="77"/>
      <c r="N271" s="72"/>
      <c r="O271" s="79" t="s">
        <v>395</v>
      </c>
      <c r="P271" s="81">
        <v>43533.679247685184</v>
      </c>
      <c r="Q271" s="79" t="s">
        <v>477</v>
      </c>
      <c r="R271" s="82" t="s">
        <v>554</v>
      </c>
      <c r="S271" s="79" t="s">
        <v>578</v>
      </c>
      <c r="T271" s="79" t="s">
        <v>610</v>
      </c>
      <c r="U271" s="79"/>
      <c r="V271" s="82" t="s">
        <v>752</v>
      </c>
      <c r="W271" s="81">
        <v>43533.679247685184</v>
      </c>
      <c r="X271" s="82" t="s">
        <v>951</v>
      </c>
      <c r="Y271" s="79"/>
      <c r="Z271" s="79"/>
      <c r="AA271" s="85" t="s">
        <v>1249</v>
      </c>
      <c r="AB271" s="79"/>
      <c r="AC271" s="79" t="b">
        <v>0</v>
      </c>
      <c r="AD271" s="79">
        <v>2</v>
      </c>
      <c r="AE271" s="85" t="s">
        <v>1389</v>
      </c>
      <c r="AF271" s="79" t="b">
        <v>0</v>
      </c>
      <c r="AG271" s="79" t="s">
        <v>1401</v>
      </c>
      <c r="AH271" s="79"/>
      <c r="AI271" s="85" t="s">
        <v>1389</v>
      </c>
      <c r="AJ271" s="79" t="b">
        <v>0</v>
      </c>
      <c r="AK271" s="79">
        <v>1</v>
      </c>
      <c r="AL271" s="85" t="s">
        <v>1389</v>
      </c>
      <c r="AM271" s="79" t="s">
        <v>1411</v>
      </c>
      <c r="AN271" s="79" t="b">
        <v>0</v>
      </c>
      <c r="AO271" s="85" t="s">
        <v>1249</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3</v>
      </c>
      <c r="BC271" s="78" t="str">
        <f>REPLACE(INDEX(GroupVertices[Group],MATCH(Edges[[#This Row],[Vertex 2]],GroupVertices[Vertex],0)),1,1,"")</f>
        <v>3</v>
      </c>
      <c r="BD271" s="48">
        <v>0</v>
      </c>
      <c r="BE271" s="49">
        <v>0</v>
      </c>
      <c r="BF271" s="48">
        <v>0</v>
      </c>
      <c r="BG271" s="49">
        <v>0</v>
      </c>
      <c r="BH271" s="48">
        <v>0</v>
      </c>
      <c r="BI271" s="49">
        <v>0</v>
      </c>
      <c r="BJ271" s="48">
        <v>35</v>
      </c>
      <c r="BK271" s="49">
        <v>100</v>
      </c>
      <c r="BL271" s="48">
        <v>35</v>
      </c>
    </row>
    <row r="272" spans="1:64" ht="15">
      <c r="A272" s="64" t="s">
        <v>330</v>
      </c>
      <c r="B272" s="64" t="s">
        <v>329</v>
      </c>
      <c r="C272" s="65" t="s">
        <v>3678</v>
      </c>
      <c r="D272" s="66">
        <v>3</v>
      </c>
      <c r="E272" s="67" t="s">
        <v>132</v>
      </c>
      <c r="F272" s="68">
        <v>32</v>
      </c>
      <c r="G272" s="65"/>
      <c r="H272" s="69"/>
      <c r="I272" s="70"/>
      <c r="J272" s="70"/>
      <c r="K272" s="34" t="s">
        <v>66</v>
      </c>
      <c r="L272" s="77">
        <v>272</v>
      </c>
      <c r="M272" s="77"/>
      <c r="N272" s="72"/>
      <c r="O272" s="79" t="s">
        <v>396</v>
      </c>
      <c r="P272" s="81">
        <v>43533.68131944445</v>
      </c>
      <c r="Q272" s="79" t="s">
        <v>478</v>
      </c>
      <c r="R272" s="79"/>
      <c r="S272" s="79"/>
      <c r="T272" s="79" t="s">
        <v>611</v>
      </c>
      <c r="U272" s="79"/>
      <c r="V272" s="82" t="s">
        <v>753</v>
      </c>
      <c r="W272" s="81">
        <v>43533.68131944445</v>
      </c>
      <c r="X272" s="82" t="s">
        <v>952</v>
      </c>
      <c r="Y272" s="79"/>
      <c r="Z272" s="79"/>
      <c r="AA272" s="85" t="s">
        <v>1250</v>
      </c>
      <c r="AB272" s="85" t="s">
        <v>1249</v>
      </c>
      <c r="AC272" s="79" t="b">
        <v>0</v>
      </c>
      <c r="AD272" s="79">
        <v>2</v>
      </c>
      <c r="AE272" s="85" t="s">
        <v>1394</v>
      </c>
      <c r="AF272" s="79" t="b">
        <v>0</v>
      </c>
      <c r="AG272" s="79" t="s">
        <v>1401</v>
      </c>
      <c r="AH272" s="79"/>
      <c r="AI272" s="85" t="s">
        <v>1389</v>
      </c>
      <c r="AJ272" s="79" t="b">
        <v>0</v>
      </c>
      <c r="AK272" s="79">
        <v>0</v>
      </c>
      <c r="AL272" s="85" t="s">
        <v>1389</v>
      </c>
      <c r="AM272" s="79" t="s">
        <v>1412</v>
      </c>
      <c r="AN272" s="79" t="b">
        <v>0</v>
      </c>
      <c r="AO272" s="85" t="s">
        <v>1249</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3</v>
      </c>
      <c r="BD272" s="48"/>
      <c r="BE272" s="49"/>
      <c r="BF272" s="48"/>
      <c r="BG272" s="49"/>
      <c r="BH272" s="48"/>
      <c r="BI272" s="49"/>
      <c r="BJ272" s="48"/>
      <c r="BK272" s="49"/>
      <c r="BL272" s="48"/>
    </row>
    <row r="273" spans="1:64" ht="15">
      <c r="A273" s="64" t="s">
        <v>330</v>
      </c>
      <c r="B273" s="64" t="s">
        <v>329</v>
      </c>
      <c r="C273" s="65" t="s">
        <v>3678</v>
      </c>
      <c r="D273" s="66">
        <v>3</v>
      </c>
      <c r="E273" s="67" t="s">
        <v>132</v>
      </c>
      <c r="F273" s="68">
        <v>32</v>
      </c>
      <c r="G273" s="65"/>
      <c r="H273" s="69"/>
      <c r="I273" s="70"/>
      <c r="J273" s="70"/>
      <c r="K273" s="34" t="s">
        <v>66</v>
      </c>
      <c r="L273" s="77">
        <v>273</v>
      </c>
      <c r="M273" s="77"/>
      <c r="N273" s="72"/>
      <c r="O273" s="79" t="s">
        <v>395</v>
      </c>
      <c r="P273" s="81">
        <v>43533.68135416666</v>
      </c>
      <c r="Q273" s="79" t="s">
        <v>479</v>
      </c>
      <c r="R273" s="79"/>
      <c r="S273" s="79"/>
      <c r="T273" s="79"/>
      <c r="U273" s="79"/>
      <c r="V273" s="82" t="s">
        <v>753</v>
      </c>
      <c r="W273" s="81">
        <v>43533.68135416666</v>
      </c>
      <c r="X273" s="82" t="s">
        <v>953</v>
      </c>
      <c r="Y273" s="79"/>
      <c r="Z273" s="79"/>
      <c r="AA273" s="85" t="s">
        <v>1251</v>
      </c>
      <c r="AB273" s="79"/>
      <c r="AC273" s="79" t="b">
        <v>0</v>
      </c>
      <c r="AD273" s="79">
        <v>0</v>
      </c>
      <c r="AE273" s="85" t="s">
        <v>1389</v>
      </c>
      <c r="AF273" s="79" t="b">
        <v>0</v>
      </c>
      <c r="AG273" s="79" t="s">
        <v>1401</v>
      </c>
      <c r="AH273" s="79"/>
      <c r="AI273" s="85" t="s">
        <v>1389</v>
      </c>
      <c r="AJ273" s="79" t="b">
        <v>0</v>
      </c>
      <c r="AK273" s="79">
        <v>1</v>
      </c>
      <c r="AL273" s="85" t="s">
        <v>1249</v>
      </c>
      <c r="AM273" s="79" t="s">
        <v>1412</v>
      </c>
      <c r="AN273" s="79" t="b">
        <v>0</v>
      </c>
      <c r="AO273" s="85" t="s">
        <v>1249</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v>0</v>
      </c>
      <c r="BE273" s="49">
        <v>0</v>
      </c>
      <c r="BF273" s="48">
        <v>0</v>
      </c>
      <c r="BG273" s="49">
        <v>0</v>
      </c>
      <c r="BH273" s="48">
        <v>0</v>
      </c>
      <c r="BI273" s="49">
        <v>0</v>
      </c>
      <c r="BJ273" s="48">
        <v>23</v>
      </c>
      <c r="BK273" s="49">
        <v>100</v>
      </c>
      <c r="BL273" s="48">
        <v>23</v>
      </c>
    </row>
    <row r="274" spans="1:64" ht="15">
      <c r="A274" s="64" t="s">
        <v>306</v>
      </c>
      <c r="B274" s="64" t="s">
        <v>330</v>
      </c>
      <c r="C274" s="65" t="s">
        <v>3678</v>
      </c>
      <c r="D274" s="66">
        <v>3</v>
      </c>
      <c r="E274" s="67" t="s">
        <v>132</v>
      </c>
      <c r="F274" s="68">
        <v>32</v>
      </c>
      <c r="G274" s="65"/>
      <c r="H274" s="69"/>
      <c r="I274" s="70"/>
      <c r="J274" s="70"/>
      <c r="K274" s="34" t="s">
        <v>65</v>
      </c>
      <c r="L274" s="77">
        <v>274</v>
      </c>
      <c r="M274" s="77"/>
      <c r="N274" s="72"/>
      <c r="O274" s="79" t="s">
        <v>395</v>
      </c>
      <c r="P274" s="81">
        <v>43533.66474537037</v>
      </c>
      <c r="Q274" s="79" t="s">
        <v>480</v>
      </c>
      <c r="R274" s="79"/>
      <c r="S274" s="79"/>
      <c r="T274" s="79"/>
      <c r="U274" s="79"/>
      <c r="V274" s="82" t="s">
        <v>754</v>
      </c>
      <c r="W274" s="81">
        <v>43533.66474537037</v>
      </c>
      <c r="X274" s="82" t="s">
        <v>954</v>
      </c>
      <c r="Y274" s="79"/>
      <c r="Z274" s="79"/>
      <c r="AA274" s="85" t="s">
        <v>1252</v>
      </c>
      <c r="AB274" s="79"/>
      <c r="AC274" s="79" t="b">
        <v>0</v>
      </c>
      <c r="AD274" s="79">
        <v>0</v>
      </c>
      <c r="AE274" s="85" t="s">
        <v>1389</v>
      </c>
      <c r="AF274" s="79" t="b">
        <v>0</v>
      </c>
      <c r="AG274" s="79" t="s">
        <v>1401</v>
      </c>
      <c r="AH274" s="79"/>
      <c r="AI274" s="85" t="s">
        <v>1389</v>
      </c>
      <c r="AJ274" s="79" t="b">
        <v>0</v>
      </c>
      <c r="AK274" s="79">
        <v>1</v>
      </c>
      <c r="AL274" s="85" t="s">
        <v>1259</v>
      </c>
      <c r="AM274" s="79" t="s">
        <v>1414</v>
      </c>
      <c r="AN274" s="79" t="b">
        <v>0</v>
      </c>
      <c r="AO274" s="85" t="s">
        <v>1259</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3</v>
      </c>
      <c r="BD274" s="48">
        <v>0</v>
      </c>
      <c r="BE274" s="49">
        <v>0</v>
      </c>
      <c r="BF274" s="48">
        <v>0</v>
      </c>
      <c r="BG274" s="49">
        <v>0</v>
      </c>
      <c r="BH274" s="48">
        <v>0</v>
      </c>
      <c r="BI274" s="49">
        <v>0</v>
      </c>
      <c r="BJ274" s="48">
        <v>22</v>
      </c>
      <c r="BK274" s="49">
        <v>100</v>
      </c>
      <c r="BL274" s="48">
        <v>22</v>
      </c>
    </row>
    <row r="275" spans="1:64" ht="15">
      <c r="A275" s="64" t="s">
        <v>331</v>
      </c>
      <c r="B275" s="64" t="s">
        <v>330</v>
      </c>
      <c r="C275" s="65" t="s">
        <v>3678</v>
      </c>
      <c r="D275" s="66">
        <v>3</v>
      </c>
      <c r="E275" s="67" t="s">
        <v>132</v>
      </c>
      <c r="F275" s="68">
        <v>32</v>
      </c>
      <c r="G275" s="65"/>
      <c r="H275" s="69"/>
      <c r="I275" s="70"/>
      <c r="J275" s="70"/>
      <c r="K275" s="34" t="s">
        <v>65</v>
      </c>
      <c r="L275" s="77">
        <v>275</v>
      </c>
      <c r="M275" s="77"/>
      <c r="N275" s="72"/>
      <c r="O275" s="79" t="s">
        <v>395</v>
      </c>
      <c r="P275" s="81">
        <v>43533.66743055556</v>
      </c>
      <c r="Q275" s="79" t="s">
        <v>476</v>
      </c>
      <c r="R275" s="79"/>
      <c r="S275" s="79"/>
      <c r="T275" s="79" t="s">
        <v>609</v>
      </c>
      <c r="U275" s="79"/>
      <c r="V275" s="82" t="s">
        <v>755</v>
      </c>
      <c r="W275" s="81">
        <v>43533.66743055556</v>
      </c>
      <c r="X275" s="82" t="s">
        <v>955</v>
      </c>
      <c r="Y275" s="79"/>
      <c r="Z275" s="79"/>
      <c r="AA275" s="85" t="s">
        <v>1253</v>
      </c>
      <c r="AB275" s="79"/>
      <c r="AC275" s="79" t="b">
        <v>0</v>
      </c>
      <c r="AD275" s="79">
        <v>0</v>
      </c>
      <c r="AE275" s="85" t="s">
        <v>1389</v>
      </c>
      <c r="AF275" s="79" t="b">
        <v>0</v>
      </c>
      <c r="AG275" s="79" t="s">
        <v>1401</v>
      </c>
      <c r="AH275" s="79"/>
      <c r="AI275" s="85" t="s">
        <v>1389</v>
      </c>
      <c r="AJ275" s="79" t="b">
        <v>0</v>
      </c>
      <c r="AK275" s="79">
        <v>2</v>
      </c>
      <c r="AL275" s="85" t="s">
        <v>1260</v>
      </c>
      <c r="AM275" s="79" t="s">
        <v>1411</v>
      </c>
      <c r="AN275" s="79" t="b">
        <v>0</v>
      </c>
      <c r="AO275" s="85" t="s">
        <v>1260</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3</v>
      </c>
      <c r="BC275" s="78" t="str">
        <f>REPLACE(INDEX(GroupVertices[Group],MATCH(Edges[[#This Row],[Vertex 2]],GroupVertices[Vertex],0)),1,1,"")</f>
        <v>3</v>
      </c>
      <c r="BD275" s="48">
        <v>3</v>
      </c>
      <c r="BE275" s="49">
        <v>12.5</v>
      </c>
      <c r="BF275" s="48">
        <v>0</v>
      </c>
      <c r="BG275" s="49">
        <v>0</v>
      </c>
      <c r="BH275" s="48">
        <v>0</v>
      </c>
      <c r="BI275" s="49">
        <v>0</v>
      </c>
      <c r="BJ275" s="48">
        <v>21</v>
      </c>
      <c r="BK275" s="49">
        <v>87.5</v>
      </c>
      <c r="BL275" s="48">
        <v>24</v>
      </c>
    </row>
    <row r="276" spans="1:64" ht="15">
      <c r="A276" s="64" t="s">
        <v>330</v>
      </c>
      <c r="B276" s="64" t="s">
        <v>355</v>
      </c>
      <c r="C276" s="65" t="s">
        <v>3678</v>
      </c>
      <c r="D276" s="66">
        <v>3</v>
      </c>
      <c r="E276" s="67" t="s">
        <v>132</v>
      </c>
      <c r="F276" s="68">
        <v>32</v>
      </c>
      <c r="G276" s="65"/>
      <c r="H276" s="69"/>
      <c r="I276" s="70"/>
      <c r="J276" s="70"/>
      <c r="K276" s="34" t="s">
        <v>65</v>
      </c>
      <c r="L276" s="77">
        <v>276</v>
      </c>
      <c r="M276" s="77"/>
      <c r="N276" s="72"/>
      <c r="O276" s="79" t="s">
        <v>395</v>
      </c>
      <c r="P276" s="81">
        <v>43533.147835648146</v>
      </c>
      <c r="Q276" s="79" t="s">
        <v>417</v>
      </c>
      <c r="R276" s="79"/>
      <c r="S276" s="79"/>
      <c r="T276" s="79" t="s">
        <v>598</v>
      </c>
      <c r="U276" s="79"/>
      <c r="V276" s="82" t="s">
        <v>753</v>
      </c>
      <c r="W276" s="81">
        <v>43533.147835648146</v>
      </c>
      <c r="X276" s="82" t="s">
        <v>956</v>
      </c>
      <c r="Y276" s="79"/>
      <c r="Z276" s="79"/>
      <c r="AA276" s="85" t="s">
        <v>1254</v>
      </c>
      <c r="AB276" s="79"/>
      <c r="AC276" s="79" t="b">
        <v>0</v>
      </c>
      <c r="AD276" s="79">
        <v>0</v>
      </c>
      <c r="AE276" s="85" t="s">
        <v>1389</v>
      </c>
      <c r="AF276" s="79" t="b">
        <v>0</v>
      </c>
      <c r="AG276" s="79" t="s">
        <v>1401</v>
      </c>
      <c r="AH276" s="79"/>
      <c r="AI276" s="85" t="s">
        <v>1389</v>
      </c>
      <c r="AJ276" s="79" t="b">
        <v>0</v>
      </c>
      <c r="AK276" s="79">
        <v>16</v>
      </c>
      <c r="AL276" s="85" t="s">
        <v>1325</v>
      </c>
      <c r="AM276" s="79" t="s">
        <v>1411</v>
      </c>
      <c r="AN276" s="79" t="b">
        <v>0</v>
      </c>
      <c r="AO276" s="85" t="s">
        <v>1325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3</v>
      </c>
      <c r="BC276" s="78" t="str">
        <f>REPLACE(INDEX(GroupVertices[Group],MATCH(Edges[[#This Row],[Vertex 2]],GroupVertices[Vertex],0)),1,1,"")</f>
        <v>3</v>
      </c>
      <c r="BD276" s="48"/>
      <c r="BE276" s="49"/>
      <c r="BF276" s="48"/>
      <c r="BG276" s="49"/>
      <c r="BH276" s="48"/>
      <c r="BI276" s="49"/>
      <c r="BJ276" s="48"/>
      <c r="BK276" s="49"/>
      <c r="BL276" s="48"/>
    </row>
    <row r="277" spans="1:64" ht="15">
      <c r="A277" s="64" t="s">
        <v>330</v>
      </c>
      <c r="B277" s="64" t="s">
        <v>350</v>
      </c>
      <c r="C277" s="65" t="s">
        <v>3682</v>
      </c>
      <c r="D277" s="66">
        <v>5.8</v>
      </c>
      <c r="E277" s="67" t="s">
        <v>136</v>
      </c>
      <c r="F277" s="68">
        <v>28.941176470588236</v>
      </c>
      <c r="G277" s="65"/>
      <c r="H277" s="69"/>
      <c r="I277" s="70"/>
      <c r="J277" s="70"/>
      <c r="K277" s="34" t="s">
        <v>65</v>
      </c>
      <c r="L277" s="77">
        <v>277</v>
      </c>
      <c r="M277" s="77"/>
      <c r="N277" s="72"/>
      <c r="O277" s="79" t="s">
        <v>395</v>
      </c>
      <c r="P277" s="81">
        <v>43533.147835648146</v>
      </c>
      <c r="Q277" s="79" t="s">
        <v>417</v>
      </c>
      <c r="R277" s="79"/>
      <c r="S277" s="79"/>
      <c r="T277" s="79" t="s">
        <v>598</v>
      </c>
      <c r="U277" s="79"/>
      <c r="V277" s="82" t="s">
        <v>753</v>
      </c>
      <c r="W277" s="81">
        <v>43533.147835648146</v>
      </c>
      <c r="X277" s="82" t="s">
        <v>956</v>
      </c>
      <c r="Y277" s="79"/>
      <c r="Z277" s="79"/>
      <c r="AA277" s="85" t="s">
        <v>1254</v>
      </c>
      <c r="AB277" s="79"/>
      <c r="AC277" s="79" t="b">
        <v>0</v>
      </c>
      <c r="AD277" s="79">
        <v>0</v>
      </c>
      <c r="AE277" s="85" t="s">
        <v>1389</v>
      </c>
      <c r="AF277" s="79" t="b">
        <v>0</v>
      </c>
      <c r="AG277" s="79" t="s">
        <v>1401</v>
      </c>
      <c r="AH277" s="79"/>
      <c r="AI277" s="85" t="s">
        <v>1389</v>
      </c>
      <c r="AJ277" s="79" t="b">
        <v>0</v>
      </c>
      <c r="AK277" s="79">
        <v>16</v>
      </c>
      <c r="AL277" s="85" t="s">
        <v>1325</v>
      </c>
      <c r="AM277" s="79" t="s">
        <v>1411</v>
      </c>
      <c r="AN277" s="79" t="b">
        <v>0</v>
      </c>
      <c r="AO277" s="85" t="s">
        <v>1325</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3</v>
      </c>
      <c r="BC277" s="78" t="str">
        <f>REPLACE(INDEX(GroupVertices[Group],MATCH(Edges[[#This Row],[Vertex 2]],GroupVertices[Vertex],0)),1,1,"")</f>
        <v>2</v>
      </c>
      <c r="BD277" s="48"/>
      <c r="BE277" s="49"/>
      <c r="BF277" s="48"/>
      <c r="BG277" s="49"/>
      <c r="BH277" s="48"/>
      <c r="BI277" s="49"/>
      <c r="BJ277" s="48"/>
      <c r="BK277" s="49"/>
      <c r="BL277" s="48"/>
    </row>
    <row r="278" spans="1:64" ht="15">
      <c r="A278" s="64" t="s">
        <v>330</v>
      </c>
      <c r="B278" s="64" t="s">
        <v>363</v>
      </c>
      <c r="C278" s="65" t="s">
        <v>3678</v>
      </c>
      <c r="D278" s="66">
        <v>3</v>
      </c>
      <c r="E278" s="67" t="s">
        <v>132</v>
      </c>
      <c r="F278" s="68">
        <v>32</v>
      </c>
      <c r="G278" s="65"/>
      <c r="H278" s="69"/>
      <c r="I278" s="70"/>
      <c r="J278" s="70"/>
      <c r="K278" s="34" t="s">
        <v>65</v>
      </c>
      <c r="L278" s="77">
        <v>278</v>
      </c>
      <c r="M278" s="77"/>
      <c r="N278" s="72"/>
      <c r="O278" s="79" t="s">
        <v>395</v>
      </c>
      <c r="P278" s="81">
        <v>43533.147835648146</v>
      </c>
      <c r="Q278" s="79" t="s">
        <v>417</v>
      </c>
      <c r="R278" s="79"/>
      <c r="S278" s="79"/>
      <c r="T278" s="79" t="s">
        <v>598</v>
      </c>
      <c r="U278" s="79"/>
      <c r="V278" s="82" t="s">
        <v>753</v>
      </c>
      <c r="W278" s="81">
        <v>43533.147835648146</v>
      </c>
      <c r="X278" s="82" t="s">
        <v>956</v>
      </c>
      <c r="Y278" s="79"/>
      <c r="Z278" s="79"/>
      <c r="AA278" s="85" t="s">
        <v>1254</v>
      </c>
      <c r="AB278" s="79"/>
      <c r="AC278" s="79" t="b">
        <v>0</v>
      </c>
      <c r="AD278" s="79">
        <v>0</v>
      </c>
      <c r="AE278" s="85" t="s">
        <v>1389</v>
      </c>
      <c r="AF278" s="79" t="b">
        <v>0</v>
      </c>
      <c r="AG278" s="79" t="s">
        <v>1401</v>
      </c>
      <c r="AH278" s="79"/>
      <c r="AI278" s="85" t="s">
        <v>1389</v>
      </c>
      <c r="AJ278" s="79" t="b">
        <v>0</v>
      </c>
      <c r="AK278" s="79">
        <v>16</v>
      </c>
      <c r="AL278" s="85" t="s">
        <v>1325</v>
      </c>
      <c r="AM278" s="79" t="s">
        <v>1411</v>
      </c>
      <c r="AN278" s="79" t="b">
        <v>0</v>
      </c>
      <c r="AO278" s="85" t="s">
        <v>1325</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3</v>
      </c>
      <c r="BD278" s="48">
        <v>0</v>
      </c>
      <c r="BE278" s="49">
        <v>0</v>
      </c>
      <c r="BF278" s="48">
        <v>0</v>
      </c>
      <c r="BG278" s="49">
        <v>0</v>
      </c>
      <c r="BH278" s="48">
        <v>0</v>
      </c>
      <c r="BI278" s="49">
        <v>0</v>
      </c>
      <c r="BJ278" s="48">
        <v>16</v>
      </c>
      <c r="BK278" s="49">
        <v>100</v>
      </c>
      <c r="BL278" s="48">
        <v>16</v>
      </c>
    </row>
    <row r="279" spans="1:64" ht="15">
      <c r="A279" s="64" t="s">
        <v>330</v>
      </c>
      <c r="B279" s="64" t="s">
        <v>330</v>
      </c>
      <c r="C279" s="65" t="s">
        <v>3683</v>
      </c>
      <c r="D279" s="66">
        <v>8.6</v>
      </c>
      <c r="E279" s="67" t="s">
        <v>136</v>
      </c>
      <c r="F279" s="68">
        <v>25.88235294117647</v>
      </c>
      <c r="G279" s="65"/>
      <c r="H279" s="69"/>
      <c r="I279" s="70"/>
      <c r="J279" s="70"/>
      <c r="K279" s="34" t="s">
        <v>65</v>
      </c>
      <c r="L279" s="77">
        <v>279</v>
      </c>
      <c r="M279" s="77"/>
      <c r="N279" s="72"/>
      <c r="O279" s="79" t="s">
        <v>176</v>
      </c>
      <c r="P279" s="81">
        <v>43533.66054398148</v>
      </c>
      <c r="Q279" s="79" t="s">
        <v>481</v>
      </c>
      <c r="R279" s="79"/>
      <c r="S279" s="79"/>
      <c r="T279" s="79" t="s">
        <v>586</v>
      </c>
      <c r="U279" s="79"/>
      <c r="V279" s="82" t="s">
        <v>753</v>
      </c>
      <c r="W279" s="81">
        <v>43533.66054398148</v>
      </c>
      <c r="X279" s="82" t="s">
        <v>957</v>
      </c>
      <c r="Y279" s="79"/>
      <c r="Z279" s="79"/>
      <c r="AA279" s="85" t="s">
        <v>1255</v>
      </c>
      <c r="AB279" s="79"/>
      <c r="AC279" s="79" t="b">
        <v>0</v>
      </c>
      <c r="AD279" s="79">
        <v>0</v>
      </c>
      <c r="AE279" s="85" t="s">
        <v>1389</v>
      </c>
      <c r="AF279" s="79" t="b">
        <v>0</v>
      </c>
      <c r="AG279" s="79" t="s">
        <v>1401</v>
      </c>
      <c r="AH279" s="79"/>
      <c r="AI279" s="85" t="s">
        <v>1389</v>
      </c>
      <c r="AJ279" s="79" t="b">
        <v>0</v>
      </c>
      <c r="AK279" s="79">
        <v>0</v>
      </c>
      <c r="AL279" s="85" t="s">
        <v>1389</v>
      </c>
      <c r="AM279" s="79" t="s">
        <v>1412</v>
      </c>
      <c r="AN279" s="79" t="b">
        <v>0</v>
      </c>
      <c r="AO279" s="85" t="s">
        <v>1255</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3</v>
      </c>
      <c r="BC279" s="78" t="str">
        <f>REPLACE(INDEX(GroupVertices[Group],MATCH(Edges[[#This Row],[Vertex 2]],GroupVertices[Vertex],0)),1,1,"")</f>
        <v>3</v>
      </c>
      <c r="BD279" s="48">
        <v>2</v>
      </c>
      <c r="BE279" s="49">
        <v>6.896551724137931</v>
      </c>
      <c r="BF279" s="48">
        <v>0</v>
      </c>
      <c r="BG279" s="49">
        <v>0</v>
      </c>
      <c r="BH279" s="48">
        <v>0</v>
      </c>
      <c r="BI279" s="49">
        <v>0</v>
      </c>
      <c r="BJ279" s="48">
        <v>27</v>
      </c>
      <c r="BK279" s="49">
        <v>93.10344827586206</v>
      </c>
      <c r="BL279" s="48">
        <v>29</v>
      </c>
    </row>
    <row r="280" spans="1:64" ht="15">
      <c r="A280" s="64" t="s">
        <v>330</v>
      </c>
      <c r="B280" s="64" t="s">
        <v>330</v>
      </c>
      <c r="C280" s="65" t="s">
        <v>3683</v>
      </c>
      <c r="D280" s="66">
        <v>8.6</v>
      </c>
      <c r="E280" s="67" t="s">
        <v>136</v>
      </c>
      <c r="F280" s="68">
        <v>25.88235294117647</v>
      </c>
      <c r="G280" s="65"/>
      <c r="H280" s="69"/>
      <c r="I280" s="70"/>
      <c r="J280" s="70"/>
      <c r="K280" s="34" t="s">
        <v>65</v>
      </c>
      <c r="L280" s="77">
        <v>280</v>
      </c>
      <c r="M280" s="77"/>
      <c r="N280" s="72"/>
      <c r="O280" s="79" t="s">
        <v>176</v>
      </c>
      <c r="P280" s="81">
        <v>43533.66180555556</v>
      </c>
      <c r="Q280" s="79" t="s">
        <v>482</v>
      </c>
      <c r="R280" s="79"/>
      <c r="S280" s="79"/>
      <c r="T280" s="79" t="s">
        <v>586</v>
      </c>
      <c r="U280" s="79"/>
      <c r="V280" s="82" t="s">
        <v>753</v>
      </c>
      <c r="W280" s="81">
        <v>43533.66180555556</v>
      </c>
      <c r="X280" s="82" t="s">
        <v>958</v>
      </c>
      <c r="Y280" s="79"/>
      <c r="Z280" s="79"/>
      <c r="AA280" s="85" t="s">
        <v>1256</v>
      </c>
      <c r="AB280" s="79"/>
      <c r="AC280" s="79" t="b">
        <v>0</v>
      </c>
      <c r="AD280" s="79">
        <v>1</v>
      </c>
      <c r="AE280" s="85" t="s">
        <v>1389</v>
      </c>
      <c r="AF280" s="79" t="b">
        <v>0</v>
      </c>
      <c r="AG280" s="79" t="s">
        <v>1401</v>
      </c>
      <c r="AH280" s="79"/>
      <c r="AI280" s="85" t="s">
        <v>1389</v>
      </c>
      <c r="AJ280" s="79" t="b">
        <v>0</v>
      </c>
      <c r="AK280" s="79">
        <v>0</v>
      </c>
      <c r="AL280" s="85" t="s">
        <v>1389</v>
      </c>
      <c r="AM280" s="79" t="s">
        <v>1412</v>
      </c>
      <c r="AN280" s="79" t="b">
        <v>0</v>
      </c>
      <c r="AO280" s="85" t="s">
        <v>1256</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3</v>
      </c>
      <c r="BC280" s="78" t="str">
        <f>REPLACE(INDEX(GroupVertices[Group],MATCH(Edges[[#This Row],[Vertex 2]],GroupVertices[Vertex],0)),1,1,"")</f>
        <v>3</v>
      </c>
      <c r="BD280" s="48">
        <v>0</v>
      </c>
      <c r="BE280" s="49">
        <v>0</v>
      </c>
      <c r="BF280" s="48">
        <v>0</v>
      </c>
      <c r="BG280" s="49">
        <v>0</v>
      </c>
      <c r="BH280" s="48">
        <v>0</v>
      </c>
      <c r="BI280" s="49">
        <v>0</v>
      </c>
      <c r="BJ280" s="48">
        <v>26</v>
      </c>
      <c r="BK280" s="49">
        <v>100</v>
      </c>
      <c r="BL280" s="48">
        <v>26</v>
      </c>
    </row>
    <row r="281" spans="1:64" ht="15">
      <c r="A281" s="64" t="s">
        <v>330</v>
      </c>
      <c r="B281" s="64" t="s">
        <v>350</v>
      </c>
      <c r="C281" s="65" t="s">
        <v>3682</v>
      </c>
      <c r="D281" s="66">
        <v>5.8</v>
      </c>
      <c r="E281" s="67" t="s">
        <v>136</v>
      </c>
      <c r="F281" s="68">
        <v>28.941176470588236</v>
      </c>
      <c r="G281" s="65"/>
      <c r="H281" s="69"/>
      <c r="I281" s="70"/>
      <c r="J281" s="70"/>
      <c r="K281" s="34" t="s">
        <v>65</v>
      </c>
      <c r="L281" s="77">
        <v>281</v>
      </c>
      <c r="M281" s="77"/>
      <c r="N281" s="72"/>
      <c r="O281" s="79" t="s">
        <v>395</v>
      </c>
      <c r="P281" s="81">
        <v>43533.6619212963</v>
      </c>
      <c r="Q281" s="79" t="s">
        <v>424</v>
      </c>
      <c r="R281" s="79"/>
      <c r="S281" s="79"/>
      <c r="T281" s="79"/>
      <c r="U281" s="79"/>
      <c r="V281" s="82" t="s">
        <v>753</v>
      </c>
      <c r="W281" s="81">
        <v>43533.6619212963</v>
      </c>
      <c r="X281" s="82" t="s">
        <v>959</v>
      </c>
      <c r="Y281" s="79"/>
      <c r="Z281" s="79"/>
      <c r="AA281" s="85" t="s">
        <v>1257</v>
      </c>
      <c r="AB281" s="79"/>
      <c r="AC281" s="79" t="b">
        <v>0</v>
      </c>
      <c r="AD281" s="79">
        <v>0</v>
      </c>
      <c r="AE281" s="85" t="s">
        <v>1389</v>
      </c>
      <c r="AF281" s="79" t="b">
        <v>0</v>
      </c>
      <c r="AG281" s="79" t="s">
        <v>1401</v>
      </c>
      <c r="AH281" s="79"/>
      <c r="AI281" s="85" t="s">
        <v>1389</v>
      </c>
      <c r="AJ281" s="79" t="b">
        <v>0</v>
      </c>
      <c r="AK281" s="79">
        <v>4</v>
      </c>
      <c r="AL281" s="85" t="s">
        <v>1375</v>
      </c>
      <c r="AM281" s="79" t="s">
        <v>1412</v>
      </c>
      <c r="AN281" s="79" t="b">
        <v>0</v>
      </c>
      <c r="AO281" s="85" t="s">
        <v>1375</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3</v>
      </c>
      <c r="BC281" s="78" t="str">
        <f>REPLACE(INDEX(GroupVertices[Group],MATCH(Edges[[#This Row],[Vertex 2]],GroupVertices[Vertex],0)),1,1,"")</f>
        <v>2</v>
      </c>
      <c r="BD281" s="48">
        <v>0</v>
      </c>
      <c r="BE281" s="49">
        <v>0</v>
      </c>
      <c r="BF281" s="48">
        <v>0</v>
      </c>
      <c r="BG281" s="49">
        <v>0</v>
      </c>
      <c r="BH281" s="48">
        <v>0</v>
      </c>
      <c r="BI281" s="49">
        <v>0</v>
      </c>
      <c r="BJ281" s="48">
        <v>27</v>
      </c>
      <c r="BK281" s="49">
        <v>100</v>
      </c>
      <c r="BL281" s="48">
        <v>27</v>
      </c>
    </row>
    <row r="282" spans="1:64" ht="15">
      <c r="A282" s="64" t="s">
        <v>330</v>
      </c>
      <c r="B282" s="64" t="s">
        <v>330</v>
      </c>
      <c r="C282" s="65" t="s">
        <v>3683</v>
      </c>
      <c r="D282" s="66">
        <v>8.6</v>
      </c>
      <c r="E282" s="67" t="s">
        <v>136</v>
      </c>
      <c r="F282" s="68">
        <v>25.88235294117647</v>
      </c>
      <c r="G282" s="65"/>
      <c r="H282" s="69"/>
      <c r="I282" s="70"/>
      <c r="J282" s="70"/>
      <c r="K282" s="34" t="s">
        <v>65</v>
      </c>
      <c r="L282" s="77">
        <v>282</v>
      </c>
      <c r="M282" s="77"/>
      <c r="N282" s="72"/>
      <c r="O282" s="79" t="s">
        <v>176</v>
      </c>
      <c r="P282" s="81">
        <v>43533.6628587963</v>
      </c>
      <c r="Q282" s="79" t="s">
        <v>483</v>
      </c>
      <c r="R282" s="79"/>
      <c r="S282" s="79"/>
      <c r="T282" s="79" t="s">
        <v>586</v>
      </c>
      <c r="U282" s="79"/>
      <c r="V282" s="82" t="s">
        <v>753</v>
      </c>
      <c r="W282" s="81">
        <v>43533.6628587963</v>
      </c>
      <c r="X282" s="82" t="s">
        <v>960</v>
      </c>
      <c r="Y282" s="79"/>
      <c r="Z282" s="79"/>
      <c r="AA282" s="85" t="s">
        <v>1258</v>
      </c>
      <c r="AB282" s="79"/>
      <c r="AC282" s="79" t="b">
        <v>0</v>
      </c>
      <c r="AD282" s="79">
        <v>2</v>
      </c>
      <c r="AE282" s="85" t="s">
        <v>1389</v>
      </c>
      <c r="AF282" s="79" t="b">
        <v>0</v>
      </c>
      <c r="AG282" s="79" t="s">
        <v>1401</v>
      </c>
      <c r="AH282" s="79"/>
      <c r="AI282" s="85" t="s">
        <v>1389</v>
      </c>
      <c r="AJ282" s="79" t="b">
        <v>0</v>
      </c>
      <c r="AK282" s="79">
        <v>0</v>
      </c>
      <c r="AL282" s="85" t="s">
        <v>1389</v>
      </c>
      <c r="AM282" s="79" t="s">
        <v>1412</v>
      </c>
      <c r="AN282" s="79" t="b">
        <v>0</v>
      </c>
      <c r="AO282" s="85" t="s">
        <v>1258</v>
      </c>
      <c r="AP282" s="79" t="s">
        <v>176</v>
      </c>
      <c r="AQ282" s="79">
        <v>0</v>
      </c>
      <c r="AR282" s="79">
        <v>0</v>
      </c>
      <c r="AS282" s="79"/>
      <c r="AT282" s="79"/>
      <c r="AU282" s="79"/>
      <c r="AV282" s="79"/>
      <c r="AW282" s="79"/>
      <c r="AX282" s="79"/>
      <c r="AY282" s="79"/>
      <c r="AZ282" s="79"/>
      <c r="BA282">
        <v>5</v>
      </c>
      <c r="BB282" s="78" t="str">
        <f>REPLACE(INDEX(GroupVertices[Group],MATCH(Edges[[#This Row],[Vertex 1]],GroupVertices[Vertex],0)),1,1,"")</f>
        <v>3</v>
      </c>
      <c r="BC282" s="78" t="str">
        <f>REPLACE(INDEX(GroupVertices[Group],MATCH(Edges[[#This Row],[Vertex 2]],GroupVertices[Vertex],0)),1,1,"")</f>
        <v>3</v>
      </c>
      <c r="BD282" s="48">
        <v>1</v>
      </c>
      <c r="BE282" s="49">
        <v>2.5</v>
      </c>
      <c r="BF282" s="48">
        <v>2</v>
      </c>
      <c r="BG282" s="49">
        <v>5</v>
      </c>
      <c r="BH282" s="48">
        <v>0</v>
      </c>
      <c r="BI282" s="49">
        <v>0</v>
      </c>
      <c r="BJ282" s="48">
        <v>37</v>
      </c>
      <c r="BK282" s="49">
        <v>92.5</v>
      </c>
      <c r="BL282" s="48">
        <v>40</v>
      </c>
    </row>
    <row r="283" spans="1:64" ht="15">
      <c r="A283" s="64" t="s">
        <v>330</v>
      </c>
      <c r="B283" s="64" t="s">
        <v>330</v>
      </c>
      <c r="C283" s="65" t="s">
        <v>3683</v>
      </c>
      <c r="D283" s="66">
        <v>8.6</v>
      </c>
      <c r="E283" s="67" t="s">
        <v>136</v>
      </c>
      <c r="F283" s="68">
        <v>25.88235294117647</v>
      </c>
      <c r="G283" s="65"/>
      <c r="H283" s="69"/>
      <c r="I283" s="70"/>
      <c r="J283" s="70"/>
      <c r="K283" s="34" t="s">
        <v>65</v>
      </c>
      <c r="L283" s="77">
        <v>283</v>
      </c>
      <c r="M283" s="77"/>
      <c r="N283" s="72"/>
      <c r="O283" s="79" t="s">
        <v>176</v>
      </c>
      <c r="P283" s="81">
        <v>43533.66458333333</v>
      </c>
      <c r="Q283" s="79" t="s">
        <v>484</v>
      </c>
      <c r="R283" s="79"/>
      <c r="S283" s="79"/>
      <c r="T283" s="79" t="s">
        <v>586</v>
      </c>
      <c r="U283" s="79"/>
      <c r="V283" s="82" t="s">
        <v>753</v>
      </c>
      <c r="W283" s="81">
        <v>43533.66458333333</v>
      </c>
      <c r="X283" s="82" t="s">
        <v>961</v>
      </c>
      <c r="Y283" s="79"/>
      <c r="Z283" s="79"/>
      <c r="AA283" s="85" t="s">
        <v>1259</v>
      </c>
      <c r="AB283" s="79"/>
      <c r="AC283" s="79" t="b">
        <v>0</v>
      </c>
      <c r="AD283" s="79">
        <v>6</v>
      </c>
      <c r="AE283" s="85" t="s">
        <v>1389</v>
      </c>
      <c r="AF283" s="79" t="b">
        <v>0</v>
      </c>
      <c r="AG283" s="79" t="s">
        <v>1401</v>
      </c>
      <c r="AH283" s="79"/>
      <c r="AI283" s="85" t="s">
        <v>1389</v>
      </c>
      <c r="AJ283" s="79" t="b">
        <v>0</v>
      </c>
      <c r="AK283" s="79">
        <v>1</v>
      </c>
      <c r="AL283" s="85" t="s">
        <v>1389</v>
      </c>
      <c r="AM283" s="79" t="s">
        <v>1412</v>
      </c>
      <c r="AN283" s="79" t="b">
        <v>0</v>
      </c>
      <c r="AO283" s="85" t="s">
        <v>1259</v>
      </c>
      <c r="AP283" s="79" t="s">
        <v>176</v>
      </c>
      <c r="AQ283" s="79">
        <v>0</v>
      </c>
      <c r="AR283" s="79">
        <v>0</v>
      </c>
      <c r="AS283" s="79"/>
      <c r="AT283" s="79"/>
      <c r="AU283" s="79"/>
      <c r="AV283" s="79"/>
      <c r="AW283" s="79"/>
      <c r="AX283" s="79"/>
      <c r="AY283" s="79"/>
      <c r="AZ283" s="79"/>
      <c r="BA283">
        <v>5</v>
      </c>
      <c r="BB283" s="78" t="str">
        <f>REPLACE(INDEX(GroupVertices[Group],MATCH(Edges[[#This Row],[Vertex 1]],GroupVertices[Vertex],0)),1,1,"")</f>
        <v>3</v>
      </c>
      <c r="BC283" s="78" t="str">
        <f>REPLACE(INDEX(GroupVertices[Group],MATCH(Edges[[#This Row],[Vertex 2]],GroupVertices[Vertex],0)),1,1,"")</f>
        <v>3</v>
      </c>
      <c r="BD283" s="48">
        <v>1</v>
      </c>
      <c r="BE283" s="49">
        <v>2.0833333333333335</v>
      </c>
      <c r="BF283" s="48">
        <v>0</v>
      </c>
      <c r="BG283" s="49">
        <v>0</v>
      </c>
      <c r="BH283" s="48">
        <v>0</v>
      </c>
      <c r="BI283" s="49">
        <v>0</v>
      </c>
      <c r="BJ283" s="48">
        <v>47</v>
      </c>
      <c r="BK283" s="49">
        <v>97.91666666666667</v>
      </c>
      <c r="BL283" s="48">
        <v>48</v>
      </c>
    </row>
    <row r="284" spans="1:64" ht="15">
      <c r="A284" s="64" t="s">
        <v>330</v>
      </c>
      <c r="B284" s="64" t="s">
        <v>330</v>
      </c>
      <c r="C284" s="65" t="s">
        <v>3683</v>
      </c>
      <c r="D284" s="66">
        <v>8.6</v>
      </c>
      <c r="E284" s="67" t="s">
        <v>136</v>
      </c>
      <c r="F284" s="68">
        <v>25.88235294117647</v>
      </c>
      <c r="G284" s="65"/>
      <c r="H284" s="69"/>
      <c r="I284" s="70"/>
      <c r="J284" s="70"/>
      <c r="K284" s="34" t="s">
        <v>65</v>
      </c>
      <c r="L284" s="77">
        <v>284</v>
      </c>
      <c r="M284" s="77"/>
      <c r="N284" s="72"/>
      <c r="O284" s="79" t="s">
        <v>176</v>
      </c>
      <c r="P284" s="81">
        <v>43533.66693287037</v>
      </c>
      <c r="Q284" s="79" t="s">
        <v>485</v>
      </c>
      <c r="R284" s="82" t="s">
        <v>555</v>
      </c>
      <c r="S284" s="79" t="s">
        <v>578</v>
      </c>
      <c r="T284" s="79" t="s">
        <v>612</v>
      </c>
      <c r="U284" s="79"/>
      <c r="V284" s="82" t="s">
        <v>753</v>
      </c>
      <c r="W284" s="81">
        <v>43533.66693287037</v>
      </c>
      <c r="X284" s="82" t="s">
        <v>962</v>
      </c>
      <c r="Y284" s="79"/>
      <c r="Z284" s="79"/>
      <c r="AA284" s="85" t="s">
        <v>1260</v>
      </c>
      <c r="AB284" s="79"/>
      <c r="AC284" s="79" t="b">
        <v>0</v>
      </c>
      <c r="AD284" s="79">
        <v>5</v>
      </c>
      <c r="AE284" s="85" t="s">
        <v>1389</v>
      </c>
      <c r="AF284" s="79" t="b">
        <v>0</v>
      </c>
      <c r="AG284" s="79" t="s">
        <v>1401</v>
      </c>
      <c r="AH284" s="79"/>
      <c r="AI284" s="85" t="s">
        <v>1389</v>
      </c>
      <c r="AJ284" s="79" t="b">
        <v>0</v>
      </c>
      <c r="AK284" s="79">
        <v>2</v>
      </c>
      <c r="AL284" s="85" t="s">
        <v>1389</v>
      </c>
      <c r="AM284" s="79" t="s">
        <v>1412</v>
      </c>
      <c r="AN284" s="79" t="b">
        <v>0</v>
      </c>
      <c r="AO284" s="85" t="s">
        <v>1260</v>
      </c>
      <c r="AP284" s="79" t="s">
        <v>176</v>
      </c>
      <c r="AQ284" s="79">
        <v>0</v>
      </c>
      <c r="AR284" s="79">
        <v>0</v>
      </c>
      <c r="AS284" s="79"/>
      <c r="AT284" s="79"/>
      <c r="AU284" s="79"/>
      <c r="AV284" s="79"/>
      <c r="AW284" s="79"/>
      <c r="AX284" s="79"/>
      <c r="AY284" s="79"/>
      <c r="AZ284" s="79"/>
      <c r="BA284">
        <v>5</v>
      </c>
      <c r="BB284" s="78" t="str">
        <f>REPLACE(INDEX(GroupVertices[Group],MATCH(Edges[[#This Row],[Vertex 1]],GroupVertices[Vertex],0)),1,1,"")</f>
        <v>3</v>
      </c>
      <c r="BC284" s="78" t="str">
        <f>REPLACE(INDEX(GroupVertices[Group],MATCH(Edges[[#This Row],[Vertex 2]],GroupVertices[Vertex],0)),1,1,"")</f>
        <v>3</v>
      </c>
      <c r="BD284" s="48">
        <v>3</v>
      </c>
      <c r="BE284" s="49">
        <v>7.6923076923076925</v>
      </c>
      <c r="BF284" s="48">
        <v>0</v>
      </c>
      <c r="BG284" s="49">
        <v>0</v>
      </c>
      <c r="BH284" s="48">
        <v>0</v>
      </c>
      <c r="BI284" s="49">
        <v>0</v>
      </c>
      <c r="BJ284" s="48">
        <v>36</v>
      </c>
      <c r="BK284" s="49">
        <v>92.3076923076923</v>
      </c>
      <c r="BL284" s="48">
        <v>39</v>
      </c>
    </row>
    <row r="285" spans="1:64" ht="15">
      <c r="A285" s="64" t="s">
        <v>330</v>
      </c>
      <c r="B285" s="64" t="s">
        <v>350</v>
      </c>
      <c r="C285" s="65" t="s">
        <v>3682</v>
      </c>
      <c r="D285" s="66">
        <v>5.8</v>
      </c>
      <c r="E285" s="67" t="s">
        <v>136</v>
      </c>
      <c r="F285" s="68">
        <v>28.941176470588236</v>
      </c>
      <c r="G285" s="65"/>
      <c r="H285" s="69"/>
      <c r="I285" s="70"/>
      <c r="J285" s="70"/>
      <c r="K285" s="34" t="s">
        <v>65</v>
      </c>
      <c r="L285" s="77">
        <v>285</v>
      </c>
      <c r="M285" s="77"/>
      <c r="N285" s="72"/>
      <c r="O285" s="79" t="s">
        <v>395</v>
      </c>
      <c r="P285" s="81">
        <v>43533.68131944445</v>
      </c>
      <c r="Q285" s="79" t="s">
        <v>478</v>
      </c>
      <c r="R285" s="79"/>
      <c r="S285" s="79"/>
      <c r="T285" s="79" t="s">
        <v>611</v>
      </c>
      <c r="U285" s="79"/>
      <c r="V285" s="82" t="s">
        <v>753</v>
      </c>
      <c r="W285" s="81">
        <v>43533.68131944445</v>
      </c>
      <c r="X285" s="82" t="s">
        <v>952</v>
      </c>
      <c r="Y285" s="79"/>
      <c r="Z285" s="79"/>
      <c r="AA285" s="85" t="s">
        <v>1250</v>
      </c>
      <c r="AB285" s="85" t="s">
        <v>1249</v>
      </c>
      <c r="AC285" s="79" t="b">
        <v>0</v>
      </c>
      <c r="AD285" s="79">
        <v>2</v>
      </c>
      <c r="AE285" s="85" t="s">
        <v>1394</v>
      </c>
      <c r="AF285" s="79" t="b">
        <v>0</v>
      </c>
      <c r="AG285" s="79" t="s">
        <v>1401</v>
      </c>
      <c r="AH285" s="79"/>
      <c r="AI285" s="85" t="s">
        <v>1389</v>
      </c>
      <c r="AJ285" s="79" t="b">
        <v>0</v>
      </c>
      <c r="AK285" s="79">
        <v>0</v>
      </c>
      <c r="AL285" s="85" t="s">
        <v>1389</v>
      </c>
      <c r="AM285" s="79" t="s">
        <v>1412</v>
      </c>
      <c r="AN285" s="79" t="b">
        <v>0</v>
      </c>
      <c r="AO285" s="85" t="s">
        <v>1249</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3</v>
      </c>
      <c r="BC285" s="78" t="str">
        <f>REPLACE(INDEX(GroupVertices[Group],MATCH(Edges[[#This Row],[Vertex 2]],GroupVertices[Vertex],0)),1,1,"")</f>
        <v>2</v>
      </c>
      <c r="BD285" s="48">
        <v>4</v>
      </c>
      <c r="BE285" s="49">
        <v>8.88888888888889</v>
      </c>
      <c r="BF285" s="48">
        <v>2</v>
      </c>
      <c r="BG285" s="49">
        <v>4.444444444444445</v>
      </c>
      <c r="BH285" s="48">
        <v>0</v>
      </c>
      <c r="BI285" s="49">
        <v>0</v>
      </c>
      <c r="BJ285" s="48">
        <v>39</v>
      </c>
      <c r="BK285" s="49">
        <v>86.66666666666667</v>
      </c>
      <c r="BL285" s="48">
        <v>45</v>
      </c>
    </row>
    <row r="286" spans="1:64" ht="15">
      <c r="A286" s="64" t="s">
        <v>332</v>
      </c>
      <c r="B286" s="64" t="s">
        <v>350</v>
      </c>
      <c r="C286" s="65" t="s">
        <v>3678</v>
      </c>
      <c r="D286" s="66">
        <v>3</v>
      </c>
      <c r="E286" s="67" t="s">
        <v>132</v>
      </c>
      <c r="F286" s="68">
        <v>32</v>
      </c>
      <c r="G286" s="65"/>
      <c r="H286" s="69"/>
      <c r="I286" s="70"/>
      <c r="J286" s="70"/>
      <c r="K286" s="34" t="s">
        <v>65</v>
      </c>
      <c r="L286" s="77">
        <v>286</v>
      </c>
      <c r="M286" s="77"/>
      <c r="N286" s="72"/>
      <c r="O286" s="79" t="s">
        <v>395</v>
      </c>
      <c r="P286" s="81">
        <v>43533.68287037037</v>
      </c>
      <c r="Q286" s="79" t="s">
        <v>423</v>
      </c>
      <c r="R286" s="79"/>
      <c r="S286" s="79"/>
      <c r="T286" s="79" t="s">
        <v>600</v>
      </c>
      <c r="U286" s="82" t="s">
        <v>627</v>
      </c>
      <c r="V286" s="82" t="s">
        <v>627</v>
      </c>
      <c r="W286" s="81">
        <v>43533.68287037037</v>
      </c>
      <c r="X286" s="82" t="s">
        <v>963</v>
      </c>
      <c r="Y286" s="79"/>
      <c r="Z286" s="79"/>
      <c r="AA286" s="85" t="s">
        <v>1261</v>
      </c>
      <c r="AB286" s="79"/>
      <c r="AC286" s="79" t="b">
        <v>0</v>
      </c>
      <c r="AD286" s="79">
        <v>0</v>
      </c>
      <c r="AE286" s="85" t="s">
        <v>1389</v>
      </c>
      <c r="AF286" s="79" t="b">
        <v>0</v>
      </c>
      <c r="AG286" s="79" t="s">
        <v>1401</v>
      </c>
      <c r="AH286" s="79"/>
      <c r="AI286" s="85" t="s">
        <v>1389</v>
      </c>
      <c r="AJ286" s="79" t="b">
        <v>0</v>
      </c>
      <c r="AK286" s="79">
        <v>15</v>
      </c>
      <c r="AL286" s="85" t="s">
        <v>1354</v>
      </c>
      <c r="AM286" s="79" t="s">
        <v>1411</v>
      </c>
      <c r="AN286" s="79" t="b">
        <v>0</v>
      </c>
      <c r="AO286" s="85" t="s">
        <v>1354</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332</v>
      </c>
      <c r="B287" s="64" t="s">
        <v>306</v>
      </c>
      <c r="C287" s="65" t="s">
        <v>3678</v>
      </c>
      <c r="D287" s="66">
        <v>3</v>
      </c>
      <c r="E287" s="67" t="s">
        <v>132</v>
      </c>
      <c r="F287" s="68">
        <v>32</v>
      </c>
      <c r="G287" s="65"/>
      <c r="H287" s="69"/>
      <c r="I287" s="70"/>
      <c r="J287" s="70"/>
      <c r="K287" s="34" t="s">
        <v>65</v>
      </c>
      <c r="L287" s="77">
        <v>287</v>
      </c>
      <c r="M287" s="77"/>
      <c r="N287" s="72"/>
      <c r="O287" s="79" t="s">
        <v>395</v>
      </c>
      <c r="P287" s="81">
        <v>43533.68287037037</v>
      </c>
      <c r="Q287" s="79" t="s">
        <v>423</v>
      </c>
      <c r="R287" s="79"/>
      <c r="S287" s="79"/>
      <c r="T287" s="79" t="s">
        <v>600</v>
      </c>
      <c r="U287" s="82" t="s">
        <v>627</v>
      </c>
      <c r="V287" s="82" t="s">
        <v>627</v>
      </c>
      <c r="W287" s="81">
        <v>43533.68287037037</v>
      </c>
      <c r="X287" s="82" t="s">
        <v>963</v>
      </c>
      <c r="Y287" s="79"/>
      <c r="Z287" s="79"/>
      <c r="AA287" s="85" t="s">
        <v>1261</v>
      </c>
      <c r="AB287" s="79"/>
      <c r="AC287" s="79" t="b">
        <v>0</v>
      </c>
      <c r="AD287" s="79">
        <v>0</v>
      </c>
      <c r="AE287" s="85" t="s">
        <v>1389</v>
      </c>
      <c r="AF287" s="79" t="b">
        <v>0</v>
      </c>
      <c r="AG287" s="79" t="s">
        <v>1401</v>
      </c>
      <c r="AH287" s="79"/>
      <c r="AI287" s="85" t="s">
        <v>1389</v>
      </c>
      <c r="AJ287" s="79" t="b">
        <v>0</v>
      </c>
      <c r="AK287" s="79">
        <v>15</v>
      </c>
      <c r="AL287" s="85" t="s">
        <v>1354</v>
      </c>
      <c r="AM287" s="79" t="s">
        <v>1411</v>
      </c>
      <c r="AN287" s="79" t="b">
        <v>0</v>
      </c>
      <c r="AO287" s="85" t="s">
        <v>1354</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1</v>
      </c>
      <c r="BD287" s="48">
        <v>1</v>
      </c>
      <c r="BE287" s="49">
        <v>6.25</v>
      </c>
      <c r="BF287" s="48">
        <v>0</v>
      </c>
      <c r="BG287" s="49">
        <v>0</v>
      </c>
      <c r="BH287" s="48">
        <v>0</v>
      </c>
      <c r="BI287" s="49">
        <v>0</v>
      </c>
      <c r="BJ287" s="48">
        <v>15</v>
      </c>
      <c r="BK287" s="49">
        <v>93.75</v>
      </c>
      <c r="BL287" s="48">
        <v>16</v>
      </c>
    </row>
    <row r="288" spans="1:64" ht="15">
      <c r="A288" s="64" t="s">
        <v>333</v>
      </c>
      <c r="B288" s="64" t="s">
        <v>350</v>
      </c>
      <c r="C288" s="65" t="s">
        <v>3678</v>
      </c>
      <c r="D288" s="66">
        <v>3</v>
      </c>
      <c r="E288" s="67" t="s">
        <v>132</v>
      </c>
      <c r="F288" s="68">
        <v>32</v>
      </c>
      <c r="G288" s="65"/>
      <c r="H288" s="69"/>
      <c r="I288" s="70"/>
      <c r="J288" s="70"/>
      <c r="K288" s="34" t="s">
        <v>65</v>
      </c>
      <c r="L288" s="77">
        <v>288</v>
      </c>
      <c r="M288" s="77"/>
      <c r="N288" s="72"/>
      <c r="O288" s="79" t="s">
        <v>395</v>
      </c>
      <c r="P288" s="81">
        <v>43533.684432870374</v>
      </c>
      <c r="Q288" s="79" t="s">
        <v>423</v>
      </c>
      <c r="R288" s="79"/>
      <c r="S288" s="79"/>
      <c r="T288" s="79" t="s">
        <v>600</v>
      </c>
      <c r="U288" s="82" t="s">
        <v>627</v>
      </c>
      <c r="V288" s="82" t="s">
        <v>627</v>
      </c>
      <c r="W288" s="81">
        <v>43533.684432870374</v>
      </c>
      <c r="X288" s="82" t="s">
        <v>964</v>
      </c>
      <c r="Y288" s="79"/>
      <c r="Z288" s="79"/>
      <c r="AA288" s="85" t="s">
        <v>1262</v>
      </c>
      <c r="AB288" s="79"/>
      <c r="AC288" s="79" t="b">
        <v>0</v>
      </c>
      <c r="AD288" s="79">
        <v>0</v>
      </c>
      <c r="AE288" s="85" t="s">
        <v>1389</v>
      </c>
      <c r="AF288" s="79" t="b">
        <v>0</v>
      </c>
      <c r="AG288" s="79" t="s">
        <v>1401</v>
      </c>
      <c r="AH288" s="79"/>
      <c r="AI288" s="85" t="s">
        <v>1389</v>
      </c>
      <c r="AJ288" s="79" t="b">
        <v>0</v>
      </c>
      <c r="AK288" s="79">
        <v>15</v>
      </c>
      <c r="AL288" s="85" t="s">
        <v>1354</v>
      </c>
      <c r="AM288" s="79" t="s">
        <v>1418</v>
      </c>
      <c r="AN288" s="79" t="b">
        <v>0</v>
      </c>
      <c r="AO288" s="85" t="s">
        <v>1354</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2</v>
      </c>
      <c r="BD288" s="48"/>
      <c r="BE288" s="49"/>
      <c r="BF288" s="48"/>
      <c r="BG288" s="49"/>
      <c r="BH288" s="48"/>
      <c r="BI288" s="49"/>
      <c r="BJ288" s="48"/>
      <c r="BK288" s="49"/>
      <c r="BL288" s="48"/>
    </row>
    <row r="289" spans="1:64" ht="15">
      <c r="A289" s="64" t="s">
        <v>333</v>
      </c>
      <c r="B289" s="64" t="s">
        <v>306</v>
      </c>
      <c r="C289" s="65" t="s">
        <v>3678</v>
      </c>
      <c r="D289" s="66">
        <v>3</v>
      </c>
      <c r="E289" s="67" t="s">
        <v>132</v>
      </c>
      <c r="F289" s="68">
        <v>32</v>
      </c>
      <c r="G289" s="65"/>
      <c r="H289" s="69"/>
      <c r="I289" s="70"/>
      <c r="J289" s="70"/>
      <c r="K289" s="34" t="s">
        <v>65</v>
      </c>
      <c r="L289" s="77">
        <v>289</v>
      </c>
      <c r="M289" s="77"/>
      <c r="N289" s="72"/>
      <c r="O289" s="79" t="s">
        <v>395</v>
      </c>
      <c r="P289" s="81">
        <v>43533.684432870374</v>
      </c>
      <c r="Q289" s="79" t="s">
        <v>423</v>
      </c>
      <c r="R289" s="79"/>
      <c r="S289" s="79"/>
      <c r="T289" s="79" t="s">
        <v>600</v>
      </c>
      <c r="U289" s="82" t="s">
        <v>627</v>
      </c>
      <c r="V289" s="82" t="s">
        <v>627</v>
      </c>
      <c r="W289" s="81">
        <v>43533.684432870374</v>
      </c>
      <c r="X289" s="82" t="s">
        <v>964</v>
      </c>
      <c r="Y289" s="79"/>
      <c r="Z289" s="79"/>
      <c r="AA289" s="85" t="s">
        <v>1262</v>
      </c>
      <c r="AB289" s="79"/>
      <c r="AC289" s="79" t="b">
        <v>0</v>
      </c>
      <c r="AD289" s="79">
        <v>0</v>
      </c>
      <c r="AE289" s="85" t="s">
        <v>1389</v>
      </c>
      <c r="AF289" s="79" t="b">
        <v>0</v>
      </c>
      <c r="AG289" s="79" t="s">
        <v>1401</v>
      </c>
      <c r="AH289" s="79"/>
      <c r="AI289" s="85" t="s">
        <v>1389</v>
      </c>
      <c r="AJ289" s="79" t="b">
        <v>0</v>
      </c>
      <c r="AK289" s="79">
        <v>15</v>
      </c>
      <c r="AL289" s="85" t="s">
        <v>1354</v>
      </c>
      <c r="AM289" s="79" t="s">
        <v>1418</v>
      </c>
      <c r="AN289" s="79" t="b">
        <v>0</v>
      </c>
      <c r="AO289" s="85" t="s">
        <v>1354</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1</v>
      </c>
      <c r="BE289" s="49">
        <v>6.25</v>
      </c>
      <c r="BF289" s="48">
        <v>0</v>
      </c>
      <c r="BG289" s="49">
        <v>0</v>
      </c>
      <c r="BH289" s="48">
        <v>0</v>
      </c>
      <c r="BI289" s="49">
        <v>0</v>
      </c>
      <c r="BJ289" s="48">
        <v>15</v>
      </c>
      <c r="BK289" s="49">
        <v>93.75</v>
      </c>
      <c r="BL289" s="48">
        <v>16</v>
      </c>
    </row>
    <row r="290" spans="1:64" ht="15">
      <c r="A290" s="64" t="s">
        <v>334</v>
      </c>
      <c r="B290" s="64" t="s">
        <v>306</v>
      </c>
      <c r="C290" s="65" t="s">
        <v>3678</v>
      </c>
      <c r="D290" s="66">
        <v>3</v>
      </c>
      <c r="E290" s="67" t="s">
        <v>132</v>
      </c>
      <c r="F290" s="68">
        <v>32</v>
      </c>
      <c r="G290" s="65"/>
      <c r="H290" s="69"/>
      <c r="I290" s="70"/>
      <c r="J290" s="70"/>
      <c r="K290" s="34" t="s">
        <v>65</v>
      </c>
      <c r="L290" s="77">
        <v>290</v>
      </c>
      <c r="M290" s="77"/>
      <c r="N290" s="72"/>
      <c r="O290" s="79" t="s">
        <v>395</v>
      </c>
      <c r="P290" s="81">
        <v>43533.68466435185</v>
      </c>
      <c r="Q290" s="79" t="s">
        <v>425</v>
      </c>
      <c r="R290" s="79"/>
      <c r="S290" s="79"/>
      <c r="T290" s="79"/>
      <c r="U290" s="79"/>
      <c r="V290" s="82" t="s">
        <v>756</v>
      </c>
      <c r="W290" s="81">
        <v>43533.68466435185</v>
      </c>
      <c r="X290" s="82" t="s">
        <v>965</v>
      </c>
      <c r="Y290" s="79"/>
      <c r="Z290" s="79"/>
      <c r="AA290" s="85" t="s">
        <v>1263</v>
      </c>
      <c r="AB290" s="79"/>
      <c r="AC290" s="79" t="b">
        <v>0</v>
      </c>
      <c r="AD290" s="79">
        <v>0</v>
      </c>
      <c r="AE290" s="85" t="s">
        <v>1389</v>
      </c>
      <c r="AF290" s="79" t="b">
        <v>0</v>
      </c>
      <c r="AG290" s="79" t="s">
        <v>1401</v>
      </c>
      <c r="AH290" s="79"/>
      <c r="AI290" s="85" t="s">
        <v>1389</v>
      </c>
      <c r="AJ290" s="79" t="b">
        <v>0</v>
      </c>
      <c r="AK290" s="79">
        <v>23</v>
      </c>
      <c r="AL290" s="85" t="s">
        <v>1356</v>
      </c>
      <c r="AM290" s="79" t="s">
        <v>1418</v>
      </c>
      <c r="AN290" s="79" t="b">
        <v>0</v>
      </c>
      <c r="AO290" s="85" t="s">
        <v>1356</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0</v>
      </c>
      <c r="BE290" s="49">
        <v>0</v>
      </c>
      <c r="BF290" s="48">
        <v>1</v>
      </c>
      <c r="BG290" s="49">
        <v>4.166666666666667</v>
      </c>
      <c r="BH290" s="48">
        <v>0</v>
      </c>
      <c r="BI290" s="49">
        <v>0</v>
      </c>
      <c r="BJ290" s="48">
        <v>23</v>
      </c>
      <c r="BK290" s="49">
        <v>95.83333333333333</v>
      </c>
      <c r="BL290" s="48">
        <v>24</v>
      </c>
    </row>
    <row r="291" spans="1:64" ht="15">
      <c r="A291" s="64" t="s">
        <v>335</v>
      </c>
      <c r="B291" s="64" t="s">
        <v>306</v>
      </c>
      <c r="C291" s="65" t="s">
        <v>3678</v>
      </c>
      <c r="D291" s="66">
        <v>3</v>
      </c>
      <c r="E291" s="67" t="s">
        <v>132</v>
      </c>
      <c r="F291" s="68">
        <v>32</v>
      </c>
      <c r="G291" s="65"/>
      <c r="H291" s="69"/>
      <c r="I291" s="70"/>
      <c r="J291" s="70"/>
      <c r="K291" s="34" t="s">
        <v>65</v>
      </c>
      <c r="L291" s="77">
        <v>291</v>
      </c>
      <c r="M291" s="77"/>
      <c r="N291" s="72"/>
      <c r="O291" s="79" t="s">
        <v>395</v>
      </c>
      <c r="P291" s="81">
        <v>43533.68950231482</v>
      </c>
      <c r="Q291" s="79" t="s">
        <v>425</v>
      </c>
      <c r="R291" s="79"/>
      <c r="S291" s="79"/>
      <c r="T291" s="79"/>
      <c r="U291" s="79"/>
      <c r="V291" s="82" t="s">
        <v>757</v>
      </c>
      <c r="W291" s="81">
        <v>43533.68950231482</v>
      </c>
      <c r="X291" s="82" t="s">
        <v>966</v>
      </c>
      <c r="Y291" s="79"/>
      <c r="Z291" s="79"/>
      <c r="AA291" s="85" t="s">
        <v>1264</v>
      </c>
      <c r="AB291" s="79"/>
      <c r="AC291" s="79" t="b">
        <v>0</v>
      </c>
      <c r="AD291" s="79">
        <v>0</v>
      </c>
      <c r="AE291" s="85" t="s">
        <v>1389</v>
      </c>
      <c r="AF291" s="79" t="b">
        <v>0</v>
      </c>
      <c r="AG291" s="79" t="s">
        <v>1401</v>
      </c>
      <c r="AH291" s="79"/>
      <c r="AI291" s="85" t="s">
        <v>1389</v>
      </c>
      <c r="AJ291" s="79" t="b">
        <v>0</v>
      </c>
      <c r="AK291" s="79">
        <v>23</v>
      </c>
      <c r="AL291" s="85" t="s">
        <v>1356</v>
      </c>
      <c r="AM291" s="79" t="s">
        <v>1411</v>
      </c>
      <c r="AN291" s="79" t="b">
        <v>0</v>
      </c>
      <c r="AO291" s="85" t="s">
        <v>1356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0</v>
      </c>
      <c r="BE291" s="49">
        <v>0</v>
      </c>
      <c r="BF291" s="48">
        <v>1</v>
      </c>
      <c r="BG291" s="49">
        <v>4.166666666666667</v>
      </c>
      <c r="BH291" s="48">
        <v>0</v>
      </c>
      <c r="BI291" s="49">
        <v>0</v>
      </c>
      <c r="BJ291" s="48">
        <v>23</v>
      </c>
      <c r="BK291" s="49">
        <v>95.83333333333333</v>
      </c>
      <c r="BL291" s="48">
        <v>24</v>
      </c>
    </row>
    <row r="292" spans="1:64" ht="15">
      <c r="A292" s="64" t="s">
        <v>336</v>
      </c>
      <c r="B292" s="64" t="s">
        <v>386</v>
      </c>
      <c r="C292" s="65" t="s">
        <v>3678</v>
      </c>
      <c r="D292" s="66">
        <v>3</v>
      </c>
      <c r="E292" s="67" t="s">
        <v>132</v>
      </c>
      <c r="F292" s="68">
        <v>32</v>
      </c>
      <c r="G292" s="65"/>
      <c r="H292" s="69"/>
      <c r="I292" s="70"/>
      <c r="J292" s="70"/>
      <c r="K292" s="34" t="s">
        <v>65</v>
      </c>
      <c r="L292" s="77">
        <v>292</v>
      </c>
      <c r="M292" s="77"/>
      <c r="N292" s="72"/>
      <c r="O292" s="79" t="s">
        <v>395</v>
      </c>
      <c r="P292" s="81">
        <v>43533.689791666664</v>
      </c>
      <c r="Q292" s="79" t="s">
        <v>486</v>
      </c>
      <c r="R292" s="79"/>
      <c r="S292" s="79"/>
      <c r="T292" s="79" t="s">
        <v>613</v>
      </c>
      <c r="U292" s="79"/>
      <c r="V292" s="82" t="s">
        <v>758</v>
      </c>
      <c r="W292" s="81">
        <v>43533.689791666664</v>
      </c>
      <c r="X292" s="82" t="s">
        <v>967</v>
      </c>
      <c r="Y292" s="79"/>
      <c r="Z292" s="79"/>
      <c r="AA292" s="85" t="s">
        <v>1265</v>
      </c>
      <c r="AB292" s="85" t="s">
        <v>1370</v>
      </c>
      <c r="AC292" s="79" t="b">
        <v>0</v>
      </c>
      <c r="AD292" s="79">
        <v>1</v>
      </c>
      <c r="AE292" s="85" t="s">
        <v>1392</v>
      </c>
      <c r="AF292" s="79" t="b">
        <v>0</v>
      </c>
      <c r="AG292" s="79" t="s">
        <v>1401</v>
      </c>
      <c r="AH292" s="79"/>
      <c r="AI292" s="85" t="s">
        <v>1389</v>
      </c>
      <c r="AJ292" s="79" t="b">
        <v>0</v>
      </c>
      <c r="AK292" s="79">
        <v>0</v>
      </c>
      <c r="AL292" s="85" t="s">
        <v>1389</v>
      </c>
      <c r="AM292" s="79" t="s">
        <v>1411</v>
      </c>
      <c r="AN292" s="79" t="b">
        <v>0</v>
      </c>
      <c r="AO292" s="85" t="s">
        <v>1370</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4</v>
      </c>
      <c r="BC292" s="78" t="str">
        <f>REPLACE(INDEX(GroupVertices[Group],MATCH(Edges[[#This Row],[Vertex 2]],GroupVertices[Vertex],0)),1,1,"")</f>
        <v>4</v>
      </c>
      <c r="BD292" s="48">
        <v>0</v>
      </c>
      <c r="BE292" s="49">
        <v>0</v>
      </c>
      <c r="BF292" s="48">
        <v>0</v>
      </c>
      <c r="BG292" s="49">
        <v>0</v>
      </c>
      <c r="BH292" s="48">
        <v>0</v>
      </c>
      <c r="BI292" s="49">
        <v>0</v>
      </c>
      <c r="BJ292" s="48">
        <v>23</v>
      </c>
      <c r="BK292" s="49">
        <v>100</v>
      </c>
      <c r="BL292" s="48">
        <v>23</v>
      </c>
    </row>
    <row r="293" spans="1:64" ht="15">
      <c r="A293" s="64" t="s">
        <v>337</v>
      </c>
      <c r="B293" s="64" t="s">
        <v>378</v>
      </c>
      <c r="C293" s="65" t="s">
        <v>3678</v>
      </c>
      <c r="D293" s="66">
        <v>3</v>
      </c>
      <c r="E293" s="67" t="s">
        <v>132</v>
      </c>
      <c r="F293" s="68">
        <v>32</v>
      </c>
      <c r="G293" s="65"/>
      <c r="H293" s="69"/>
      <c r="I293" s="70"/>
      <c r="J293" s="70"/>
      <c r="K293" s="34" t="s">
        <v>65</v>
      </c>
      <c r="L293" s="77">
        <v>293</v>
      </c>
      <c r="M293" s="77"/>
      <c r="N293" s="72"/>
      <c r="O293" s="79" t="s">
        <v>395</v>
      </c>
      <c r="P293" s="81">
        <v>43533.69226851852</v>
      </c>
      <c r="Q293" s="79" t="s">
        <v>431</v>
      </c>
      <c r="R293" s="79"/>
      <c r="S293" s="79"/>
      <c r="T293" s="79" t="s">
        <v>603</v>
      </c>
      <c r="U293" s="79"/>
      <c r="V293" s="82" t="s">
        <v>759</v>
      </c>
      <c r="W293" s="81">
        <v>43533.69226851852</v>
      </c>
      <c r="X293" s="82" t="s">
        <v>968</v>
      </c>
      <c r="Y293" s="79"/>
      <c r="Z293" s="79"/>
      <c r="AA293" s="85" t="s">
        <v>1266</v>
      </c>
      <c r="AB293" s="79"/>
      <c r="AC293" s="79" t="b">
        <v>0</v>
      </c>
      <c r="AD293" s="79">
        <v>0</v>
      </c>
      <c r="AE293" s="85" t="s">
        <v>1389</v>
      </c>
      <c r="AF293" s="79" t="b">
        <v>0</v>
      </c>
      <c r="AG293" s="79" t="s">
        <v>1401</v>
      </c>
      <c r="AH293" s="79"/>
      <c r="AI293" s="85" t="s">
        <v>1389</v>
      </c>
      <c r="AJ293" s="79" t="b">
        <v>0</v>
      </c>
      <c r="AK293" s="79">
        <v>8</v>
      </c>
      <c r="AL293" s="85" t="s">
        <v>1293</v>
      </c>
      <c r="AM293" s="79" t="s">
        <v>1413</v>
      </c>
      <c r="AN293" s="79" t="b">
        <v>0</v>
      </c>
      <c r="AO293" s="85" t="s">
        <v>1293</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337</v>
      </c>
      <c r="B294" s="64" t="s">
        <v>306</v>
      </c>
      <c r="C294" s="65" t="s">
        <v>3678</v>
      </c>
      <c r="D294" s="66">
        <v>3</v>
      </c>
      <c r="E294" s="67" t="s">
        <v>132</v>
      </c>
      <c r="F294" s="68">
        <v>32</v>
      </c>
      <c r="G294" s="65"/>
      <c r="H294" s="69"/>
      <c r="I294" s="70"/>
      <c r="J294" s="70"/>
      <c r="K294" s="34" t="s">
        <v>65</v>
      </c>
      <c r="L294" s="77">
        <v>294</v>
      </c>
      <c r="M294" s="77"/>
      <c r="N294" s="72"/>
      <c r="O294" s="79" t="s">
        <v>395</v>
      </c>
      <c r="P294" s="81">
        <v>43533.69226851852</v>
      </c>
      <c r="Q294" s="79" t="s">
        <v>431</v>
      </c>
      <c r="R294" s="79"/>
      <c r="S294" s="79"/>
      <c r="T294" s="79" t="s">
        <v>603</v>
      </c>
      <c r="U294" s="79"/>
      <c r="V294" s="82" t="s">
        <v>759</v>
      </c>
      <c r="W294" s="81">
        <v>43533.69226851852</v>
      </c>
      <c r="X294" s="82" t="s">
        <v>968</v>
      </c>
      <c r="Y294" s="79"/>
      <c r="Z294" s="79"/>
      <c r="AA294" s="85" t="s">
        <v>1266</v>
      </c>
      <c r="AB294" s="79"/>
      <c r="AC294" s="79" t="b">
        <v>0</v>
      </c>
      <c r="AD294" s="79">
        <v>0</v>
      </c>
      <c r="AE294" s="85" t="s">
        <v>1389</v>
      </c>
      <c r="AF294" s="79" t="b">
        <v>0</v>
      </c>
      <c r="AG294" s="79" t="s">
        <v>1401</v>
      </c>
      <c r="AH294" s="79"/>
      <c r="AI294" s="85" t="s">
        <v>1389</v>
      </c>
      <c r="AJ294" s="79" t="b">
        <v>0</v>
      </c>
      <c r="AK294" s="79">
        <v>8</v>
      </c>
      <c r="AL294" s="85" t="s">
        <v>1293</v>
      </c>
      <c r="AM294" s="79" t="s">
        <v>1413</v>
      </c>
      <c r="AN294" s="79" t="b">
        <v>0</v>
      </c>
      <c r="AO294" s="85" t="s">
        <v>1293</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1</v>
      </c>
      <c r="BE294" s="49">
        <v>5.2631578947368425</v>
      </c>
      <c r="BF294" s="48">
        <v>0</v>
      </c>
      <c r="BG294" s="49">
        <v>0</v>
      </c>
      <c r="BH294" s="48">
        <v>0</v>
      </c>
      <c r="BI294" s="49">
        <v>0</v>
      </c>
      <c r="BJ294" s="48">
        <v>18</v>
      </c>
      <c r="BK294" s="49">
        <v>94.73684210526316</v>
      </c>
      <c r="BL294" s="48">
        <v>19</v>
      </c>
    </row>
    <row r="295" spans="1:64" ht="15">
      <c r="A295" s="64" t="s">
        <v>338</v>
      </c>
      <c r="B295" s="64" t="s">
        <v>358</v>
      </c>
      <c r="C295" s="65" t="s">
        <v>3679</v>
      </c>
      <c r="D295" s="66">
        <v>4.4</v>
      </c>
      <c r="E295" s="67" t="s">
        <v>136</v>
      </c>
      <c r="F295" s="68">
        <v>30.470588235294116</v>
      </c>
      <c r="G295" s="65"/>
      <c r="H295" s="69"/>
      <c r="I295" s="70"/>
      <c r="J295" s="70"/>
      <c r="K295" s="34" t="s">
        <v>65</v>
      </c>
      <c r="L295" s="77">
        <v>295</v>
      </c>
      <c r="M295" s="77"/>
      <c r="N295" s="72"/>
      <c r="O295" s="79" t="s">
        <v>395</v>
      </c>
      <c r="P295" s="81">
        <v>43533.69834490741</v>
      </c>
      <c r="Q295" s="79" t="s">
        <v>487</v>
      </c>
      <c r="R295" s="79"/>
      <c r="S295" s="79"/>
      <c r="T295" s="79"/>
      <c r="U295" s="79"/>
      <c r="V295" s="82" t="s">
        <v>760</v>
      </c>
      <c r="W295" s="81">
        <v>43533.69834490741</v>
      </c>
      <c r="X295" s="82" t="s">
        <v>969</v>
      </c>
      <c r="Y295" s="79"/>
      <c r="Z295" s="79"/>
      <c r="AA295" s="85" t="s">
        <v>1267</v>
      </c>
      <c r="AB295" s="79"/>
      <c r="AC295" s="79" t="b">
        <v>0</v>
      </c>
      <c r="AD295" s="79">
        <v>0</v>
      </c>
      <c r="AE295" s="85" t="s">
        <v>1389</v>
      </c>
      <c r="AF295" s="79" t="b">
        <v>0</v>
      </c>
      <c r="AG295" s="79" t="s">
        <v>1401</v>
      </c>
      <c r="AH295" s="79"/>
      <c r="AI295" s="85" t="s">
        <v>1389</v>
      </c>
      <c r="AJ295" s="79" t="b">
        <v>0</v>
      </c>
      <c r="AK295" s="79">
        <v>3</v>
      </c>
      <c r="AL295" s="85" t="s">
        <v>1304</v>
      </c>
      <c r="AM295" s="79" t="s">
        <v>1411</v>
      </c>
      <c r="AN295" s="79" t="b">
        <v>0</v>
      </c>
      <c r="AO295" s="85" t="s">
        <v>1304</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5</v>
      </c>
      <c r="BC295" s="78" t="str">
        <f>REPLACE(INDEX(GroupVertices[Group],MATCH(Edges[[#This Row],[Vertex 2]],GroupVertices[Vertex],0)),1,1,"")</f>
        <v>5</v>
      </c>
      <c r="BD295" s="48">
        <v>0</v>
      </c>
      <c r="BE295" s="49">
        <v>0</v>
      </c>
      <c r="BF295" s="48">
        <v>1</v>
      </c>
      <c r="BG295" s="49">
        <v>3.8461538461538463</v>
      </c>
      <c r="BH295" s="48">
        <v>0</v>
      </c>
      <c r="BI295" s="49">
        <v>0</v>
      </c>
      <c r="BJ295" s="48">
        <v>25</v>
      </c>
      <c r="BK295" s="49">
        <v>96.15384615384616</v>
      </c>
      <c r="BL295" s="48">
        <v>26</v>
      </c>
    </row>
    <row r="296" spans="1:64" ht="15">
      <c r="A296" s="64" t="s">
        <v>338</v>
      </c>
      <c r="B296" s="64" t="s">
        <v>358</v>
      </c>
      <c r="C296" s="65" t="s">
        <v>3679</v>
      </c>
      <c r="D296" s="66">
        <v>4.4</v>
      </c>
      <c r="E296" s="67" t="s">
        <v>136</v>
      </c>
      <c r="F296" s="68">
        <v>30.470588235294116</v>
      </c>
      <c r="G296" s="65"/>
      <c r="H296" s="69"/>
      <c r="I296" s="70"/>
      <c r="J296" s="70"/>
      <c r="K296" s="34" t="s">
        <v>65</v>
      </c>
      <c r="L296" s="77">
        <v>296</v>
      </c>
      <c r="M296" s="77"/>
      <c r="N296" s="72"/>
      <c r="O296" s="79" t="s">
        <v>395</v>
      </c>
      <c r="P296" s="81">
        <v>43533.69840277778</v>
      </c>
      <c r="Q296" s="79" t="s">
        <v>488</v>
      </c>
      <c r="R296" s="79"/>
      <c r="S296" s="79"/>
      <c r="T296" s="79"/>
      <c r="U296" s="79"/>
      <c r="V296" s="82" t="s">
        <v>760</v>
      </c>
      <c r="W296" s="81">
        <v>43533.69840277778</v>
      </c>
      <c r="X296" s="82" t="s">
        <v>970</v>
      </c>
      <c r="Y296" s="79"/>
      <c r="Z296" s="79"/>
      <c r="AA296" s="85" t="s">
        <v>1268</v>
      </c>
      <c r="AB296" s="79"/>
      <c r="AC296" s="79" t="b">
        <v>0</v>
      </c>
      <c r="AD296" s="79">
        <v>0</v>
      </c>
      <c r="AE296" s="85" t="s">
        <v>1389</v>
      </c>
      <c r="AF296" s="79" t="b">
        <v>0</v>
      </c>
      <c r="AG296" s="79" t="s">
        <v>1401</v>
      </c>
      <c r="AH296" s="79"/>
      <c r="AI296" s="85" t="s">
        <v>1389</v>
      </c>
      <c r="AJ296" s="79" t="b">
        <v>0</v>
      </c>
      <c r="AK296" s="79">
        <v>5</v>
      </c>
      <c r="AL296" s="85" t="s">
        <v>1305</v>
      </c>
      <c r="AM296" s="79" t="s">
        <v>1411</v>
      </c>
      <c r="AN296" s="79" t="b">
        <v>0</v>
      </c>
      <c r="AO296" s="85" t="s">
        <v>1305</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5</v>
      </c>
      <c r="BC296" s="78" t="str">
        <f>REPLACE(INDEX(GroupVertices[Group],MATCH(Edges[[#This Row],[Vertex 2]],GroupVertices[Vertex],0)),1,1,"")</f>
        <v>5</v>
      </c>
      <c r="BD296" s="48">
        <v>1</v>
      </c>
      <c r="BE296" s="49">
        <v>3.5714285714285716</v>
      </c>
      <c r="BF296" s="48">
        <v>1</v>
      </c>
      <c r="BG296" s="49">
        <v>3.5714285714285716</v>
      </c>
      <c r="BH296" s="48">
        <v>0</v>
      </c>
      <c r="BI296" s="49">
        <v>0</v>
      </c>
      <c r="BJ296" s="48">
        <v>26</v>
      </c>
      <c r="BK296" s="49">
        <v>92.85714285714286</v>
      </c>
      <c r="BL296" s="48">
        <v>28</v>
      </c>
    </row>
    <row r="297" spans="1:64" ht="15">
      <c r="A297" s="64" t="s">
        <v>339</v>
      </c>
      <c r="B297" s="64" t="s">
        <v>358</v>
      </c>
      <c r="C297" s="65" t="s">
        <v>3678</v>
      </c>
      <c r="D297" s="66">
        <v>3</v>
      </c>
      <c r="E297" s="67" t="s">
        <v>132</v>
      </c>
      <c r="F297" s="68">
        <v>32</v>
      </c>
      <c r="G297" s="65"/>
      <c r="H297" s="69"/>
      <c r="I297" s="70"/>
      <c r="J297" s="70"/>
      <c r="K297" s="34" t="s">
        <v>65</v>
      </c>
      <c r="L297" s="77">
        <v>297</v>
      </c>
      <c r="M297" s="77"/>
      <c r="N297" s="72"/>
      <c r="O297" s="79" t="s">
        <v>395</v>
      </c>
      <c r="P297" s="81">
        <v>43533.69892361111</v>
      </c>
      <c r="Q297" s="79" t="s">
        <v>488</v>
      </c>
      <c r="R297" s="79"/>
      <c r="S297" s="79"/>
      <c r="T297" s="79"/>
      <c r="U297" s="79"/>
      <c r="V297" s="82" t="s">
        <v>761</v>
      </c>
      <c r="W297" s="81">
        <v>43533.69892361111</v>
      </c>
      <c r="X297" s="82" t="s">
        <v>971</v>
      </c>
      <c r="Y297" s="79"/>
      <c r="Z297" s="79"/>
      <c r="AA297" s="85" t="s">
        <v>1269</v>
      </c>
      <c r="AB297" s="79"/>
      <c r="AC297" s="79" t="b">
        <v>0</v>
      </c>
      <c r="AD297" s="79">
        <v>0</v>
      </c>
      <c r="AE297" s="85" t="s">
        <v>1389</v>
      </c>
      <c r="AF297" s="79" t="b">
        <v>0</v>
      </c>
      <c r="AG297" s="79" t="s">
        <v>1401</v>
      </c>
      <c r="AH297" s="79"/>
      <c r="AI297" s="85" t="s">
        <v>1389</v>
      </c>
      <c r="AJ297" s="79" t="b">
        <v>0</v>
      </c>
      <c r="AK297" s="79">
        <v>5</v>
      </c>
      <c r="AL297" s="85" t="s">
        <v>1305</v>
      </c>
      <c r="AM297" s="79" t="s">
        <v>1413</v>
      </c>
      <c r="AN297" s="79" t="b">
        <v>0</v>
      </c>
      <c r="AO297" s="85" t="s">
        <v>1305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5</v>
      </c>
      <c r="BC297" s="78" t="str">
        <f>REPLACE(INDEX(GroupVertices[Group],MATCH(Edges[[#This Row],[Vertex 2]],GroupVertices[Vertex],0)),1,1,"")</f>
        <v>5</v>
      </c>
      <c r="BD297" s="48">
        <v>1</v>
      </c>
      <c r="BE297" s="49">
        <v>3.5714285714285716</v>
      </c>
      <c r="BF297" s="48">
        <v>1</v>
      </c>
      <c r="BG297" s="49">
        <v>3.5714285714285716</v>
      </c>
      <c r="BH297" s="48">
        <v>0</v>
      </c>
      <c r="BI297" s="49">
        <v>0</v>
      </c>
      <c r="BJ297" s="48">
        <v>26</v>
      </c>
      <c r="BK297" s="49">
        <v>92.85714285714286</v>
      </c>
      <c r="BL297" s="48">
        <v>28</v>
      </c>
    </row>
    <row r="298" spans="1:64" ht="15">
      <c r="A298" s="64" t="s">
        <v>340</v>
      </c>
      <c r="B298" s="64" t="s">
        <v>350</v>
      </c>
      <c r="C298" s="65" t="s">
        <v>3678</v>
      </c>
      <c r="D298" s="66">
        <v>3</v>
      </c>
      <c r="E298" s="67" t="s">
        <v>132</v>
      </c>
      <c r="F298" s="68">
        <v>32</v>
      </c>
      <c r="G298" s="65"/>
      <c r="H298" s="69"/>
      <c r="I298" s="70"/>
      <c r="J298" s="70"/>
      <c r="K298" s="34" t="s">
        <v>65</v>
      </c>
      <c r="L298" s="77">
        <v>298</v>
      </c>
      <c r="M298" s="77"/>
      <c r="N298" s="72"/>
      <c r="O298" s="79" t="s">
        <v>395</v>
      </c>
      <c r="P298" s="81">
        <v>43533.7</v>
      </c>
      <c r="Q298" s="79" t="s">
        <v>426</v>
      </c>
      <c r="R298" s="79"/>
      <c r="S298" s="79"/>
      <c r="T298" s="79"/>
      <c r="U298" s="79"/>
      <c r="V298" s="82" t="s">
        <v>762</v>
      </c>
      <c r="W298" s="81">
        <v>43533.7</v>
      </c>
      <c r="X298" s="82" t="s">
        <v>972</v>
      </c>
      <c r="Y298" s="79"/>
      <c r="Z298" s="79"/>
      <c r="AA298" s="85" t="s">
        <v>1270</v>
      </c>
      <c r="AB298" s="79"/>
      <c r="AC298" s="79" t="b">
        <v>0</v>
      </c>
      <c r="AD298" s="79">
        <v>0</v>
      </c>
      <c r="AE298" s="85" t="s">
        <v>1389</v>
      </c>
      <c r="AF298" s="79" t="b">
        <v>0</v>
      </c>
      <c r="AG298" s="79" t="s">
        <v>1401</v>
      </c>
      <c r="AH298" s="79"/>
      <c r="AI298" s="85" t="s">
        <v>1389</v>
      </c>
      <c r="AJ298" s="79" t="b">
        <v>0</v>
      </c>
      <c r="AK298" s="79">
        <v>4</v>
      </c>
      <c r="AL298" s="85" t="s">
        <v>1372</v>
      </c>
      <c r="AM298" s="79" t="s">
        <v>1411</v>
      </c>
      <c r="AN298" s="79" t="b">
        <v>0</v>
      </c>
      <c r="AO298" s="85" t="s">
        <v>1372</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v>0</v>
      </c>
      <c r="BE298" s="49">
        <v>0</v>
      </c>
      <c r="BF298" s="48">
        <v>1</v>
      </c>
      <c r="BG298" s="49">
        <v>4</v>
      </c>
      <c r="BH298" s="48">
        <v>0</v>
      </c>
      <c r="BI298" s="49">
        <v>0</v>
      </c>
      <c r="BJ298" s="48">
        <v>24</v>
      </c>
      <c r="BK298" s="49">
        <v>96</v>
      </c>
      <c r="BL298" s="48">
        <v>25</v>
      </c>
    </row>
    <row r="299" spans="1:64" ht="15">
      <c r="A299" s="64" t="s">
        <v>341</v>
      </c>
      <c r="B299" s="64" t="s">
        <v>358</v>
      </c>
      <c r="C299" s="65" t="s">
        <v>3678</v>
      </c>
      <c r="D299" s="66">
        <v>3</v>
      </c>
      <c r="E299" s="67" t="s">
        <v>132</v>
      </c>
      <c r="F299" s="68">
        <v>32</v>
      </c>
      <c r="G299" s="65"/>
      <c r="H299" s="69"/>
      <c r="I299" s="70"/>
      <c r="J299" s="70"/>
      <c r="K299" s="34" t="s">
        <v>65</v>
      </c>
      <c r="L299" s="77">
        <v>299</v>
      </c>
      <c r="M299" s="77"/>
      <c r="N299" s="72"/>
      <c r="O299" s="79" t="s">
        <v>395</v>
      </c>
      <c r="P299" s="81">
        <v>43533.7003587963</v>
      </c>
      <c r="Q299" s="79" t="s">
        <v>488</v>
      </c>
      <c r="R299" s="79"/>
      <c r="S299" s="79"/>
      <c r="T299" s="79"/>
      <c r="U299" s="79"/>
      <c r="V299" s="82" t="s">
        <v>763</v>
      </c>
      <c r="W299" s="81">
        <v>43533.7003587963</v>
      </c>
      <c r="X299" s="82" t="s">
        <v>973</v>
      </c>
      <c r="Y299" s="79"/>
      <c r="Z299" s="79"/>
      <c r="AA299" s="85" t="s">
        <v>1271</v>
      </c>
      <c r="AB299" s="79"/>
      <c r="AC299" s="79" t="b">
        <v>0</v>
      </c>
      <c r="AD299" s="79">
        <v>0</v>
      </c>
      <c r="AE299" s="85" t="s">
        <v>1389</v>
      </c>
      <c r="AF299" s="79" t="b">
        <v>0</v>
      </c>
      <c r="AG299" s="79" t="s">
        <v>1401</v>
      </c>
      <c r="AH299" s="79"/>
      <c r="AI299" s="85" t="s">
        <v>1389</v>
      </c>
      <c r="AJ299" s="79" t="b">
        <v>0</v>
      </c>
      <c r="AK299" s="79">
        <v>5</v>
      </c>
      <c r="AL299" s="85" t="s">
        <v>1305</v>
      </c>
      <c r="AM299" s="79" t="s">
        <v>1413</v>
      </c>
      <c r="AN299" s="79" t="b">
        <v>0</v>
      </c>
      <c r="AO299" s="85" t="s">
        <v>1305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5</v>
      </c>
      <c r="BC299" s="78" t="str">
        <f>REPLACE(INDEX(GroupVertices[Group],MATCH(Edges[[#This Row],[Vertex 2]],GroupVertices[Vertex],0)),1,1,"")</f>
        <v>5</v>
      </c>
      <c r="BD299" s="48">
        <v>1</v>
      </c>
      <c r="BE299" s="49">
        <v>3.5714285714285716</v>
      </c>
      <c r="BF299" s="48">
        <v>1</v>
      </c>
      <c r="BG299" s="49">
        <v>3.5714285714285716</v>
      </c>
      <c r="BH299" s="48">
        <v>0</v>
      </c>
      <c r="BI299" s="49">
        <v>0</v>
      </c>
      <c r="BJ299" s="48">
        <v>26</v>
      </c>
      <c r="BK299" s="49">
        <v>92.85714285714286</v>
      </c>
      <c r="BL299" s="48">
        <v>28</v>
      </c>
    </row>
    <row r="300" spans="1:64" ht="15">
      <c r="A300" s="64" t="s">
        <v>342</v>
      </c>
      <c r="B300" s="64" t="s">
        <v>378</v>
      </c>
      <c r="C300" s="65" t="s">
        <v>3678</v>
      </c>
      <c r="D300" s="66">
        <v>3</v>
      </c>
      <c r="E300" s="67" t="s">
        <v>132</v>
      </c>
      <c r="F300" s="68">
        <v>32</v>
      </c>
      <c r="G300" s="65"/>
      <c r="H300" s="69"/>
      <c r="I300" s="70"/>
      <c r="J300" s="70"/>
      <c r="K300" s="34" t="s">
        <v>65</v>
      </c>
      <c r="L300" s="77">
        <v>300</v>
      </c>
      <c r="M300" s="77"/>
      <c r="N300" s="72"/>
      <c r="O300" s="79" t="s">
        <v>395</v>
      </c>
      <c r="P300" s="81">
        <v>43533.700833333336</v>
      </c>
      <c r="Q300" s="79" t="s">
        <v>431</v>
      </c>
      <c r="R300" s="79"/>
      <c r="S300" s="79"/>
      <c r="T300" s="79" t="s">
        <v>603</v>
      </c>
      <c r="U300" s="79"/>
      <c r="V300" s="82" t="s">
        <v>764</v>
      </c>
      <c r="W300" s="81">
        <v>43533.700833333336</v>
      </c>
      <c r="X300" s="82" t="s">
        <v>974</v>
      </c>
      <c r="Y300" s="79"/>
      <c r="Z300" s="79"/>
      <c r="AA300" s="85" t="s">
        <v>1272</v>
      </c>
      <c r="AB300" s="79"/>
      <c r="AC300" s="79" t="b">
        <v>0</v>
      </c>
      <c r="AD300" s="79">
        <v>0</v>
      </c>
      <c r="AE300" s="85" t="s">
        <v>1389</v>
      </c>
      <c r="AF300" s="79" t="b">
        <v>0</v>
      </c>
      <c r="AG300" s="79" t="s">
        <v>1401</v>
      </c>
      <c r="AH300" s="79"/>
      <c r="AI300" s="85" t="s">
        <v>1389</v>
      </c>
      <c r="AJ300" s="79" t="b">
        <v>0</v>
      </c>
      <c r="AK300" s="79">
        <v>8</v>
      </c>
      <c r="AL300" s="85" t="s">
        <v>1293</v>
      </c>
      <c r="AM300" s="79" t="s">
        <v>1411</v>
      </c>
      <c r="AN300" s="79" t="b">
        <v>0</v>
      </c>
      <c r="AO300" s="85" t="s">
        <v>1293</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342</v>
      </c>
      <c r="B301" s="64" t="s">
        <v>306</v>
      </c>
      <c r="C301" s="65" t="s">
        <v>3678</v>
      </c>
      <c r="D301" s="66">
        <v>3</v>
      </c>
      <c r="E301" s="67" t="s">
        <v>132</v>
      </c>
      <c r="F301" s="68">
        <v>32</v>
      </c>
      <c r="G301" s="65"/>
      <c r="H301" s="69"/>
      <c r="I301" s="70"/>
      <c r="J301" s="70"/>
      <c r="K301" s="34" t="s">
        <v>65</v>
      </c>
      <c r="L301" s="77">
        <v>301</v>
      </c>
      <c r="M301" s="77"/>
      <c r="N301" s="72"/>
      <c r="O301" s="79" t="s">
        <v>395</v>
      </c>
      <c r="P301" s="81">
        <v>43533.700833333336</v>
      </c>
      <c r="Q301" s="79" t="s">
        <v>431</v>
      </c>
      <c r="R301" s="79"/>
      <c r="S301" s="79"/>
      <c r="T301" s="79" t="s">
        <v>603</v>
      </c>
      <c r="U301" s="79"/>
      <c r="V301" s="82" t="s">
        <v>764</v>
      </c>
      <c r="W301" s="81">
        <v>43533.700833333336</v>
      </c>
      <c r="X301" s="82" t="s">
        <v>974</v>
      </c>
      <c r="Y301" s="79"/>
      <c r="Z301" s="79"/>
      <c r="AA301" s="85" t="s">
        <v>1272</v>
      </c>
      <c r="AB301" s="79"/>
      <c r="AC301" s="79" t="b">
        <v>0</v>
      </c>
      <c r="AD301" s="79">
        <v>0</v>
      </c>
      <c r="AE301" s="85" t="s">
        <v>1389</v>
      </c>
      <c r="AF301" s="79" t="b">
        <v>0</v>
      </c>
      <c r="AG301" s="79" t="s">
        <v>1401</v>
      </c>
      <c r="AH301" s="79"/>
      <c r="AI301" s="85" t="s">
        <v>1389</v>
      </c>
      <c r="AJ301" s="79" t="b">
        <v>0</v>
      </c>
      <c r="AK301" s="79">
        <v>8</v>
      </c>
      <c r="AL301" s="85" t="s">
        <v>1293</v>
      </c>
      <c r="AM301" s="79" t="s">
        <v>1411</v>
      </c>
      <c r="AN301" s="79" t="b">
        <v>0</v>
      </c>
      <c r="AO301" s="85" t="s">
        <v>1293</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1</v>
      </c>
      <c r="BE301" s="49">
        <v>5.2631578947368425</v>
      </c>
      <c r="BF301" s="48">
        <v>0</v>
      </c>
      <c r="BG301" s="49">
        <v>0</v>
      </c>
      <c r="BH301" s="48">
        <v>0</v>
      </c>
      <c r="BI301" s="49">
        <v>0</v>
      </c>
      <c r="BJ301" s="48">
        <v>18</v>
      </c>
      <c r="BK301" s="49">
        <v>94.73684210526316</v>
      </c>
      <c r="BL301" s="48">
        <v>19</v>
      </c>
    </row>
    <row r="302" spans="1:64" ht="15">
      <c r="A302" s="64" t="s">
        <v>343</v>
      </c>
      <c r="B302" s="64" t="s">
        <v>358</v>
      </c>
      <c r="C302" s="65" t="s">
        <v>3678</v>
      </c>
      <c r="D302" s="66">
        <v>3</v>
      </c>
      <c r="E302" s="67" t="s">
        <v>132</v>
      </c>
      <c r="F302" s="68">
        <v>32</v>
      </c>
      <c r="G302" s="65"/>
      <c r="H302" s="69"/>
      <c r="I302" s="70"/>
      <c r="J302" s="70"/>
      <c r="K302" s="34" t="s">
        <v>65</v>
      </c>
      <c r="L302" s="77">
        <v>302</v>
      </c>
      <c r="M302" s="77"/>
      <c r="N302" s="72"/>
      <c r="O302" s="79" t="s">
        <v>395</v>
      </c>
      <c r="P302" s="81">
        <v>43533.70179398148</v>
      </c>
      <c r="Q302" s="79" t="s">
        <v>488</v>
      </c>
      <c r="R302" s="79"/>
      <c r="S302" s="79"/>
      <c r="T302" s="79"/>
      <c r="U302" s="79"/>
      <c r="V302" s="82" t="s">
        <v>765</v>
      </c>
      <c r="W302" s="81">
        <v>43533.70179398148</v>
      </c>
      <c r="X302" s="82" t="s">
        <v>975</v>
      </c>
      <c r="Y302" s="79"/>
      <c r="Z302" s="79"/>
      <c r="AA302" s="85" t="s">
        <v>1273</v>
      </c>
      <c r="AB302" s="79"/>
      <c r="AC302" s="79" t="b">
        <v>0</v>
      </c>
      <c r="AD302" s="79">
        <v>0</v>
      </c>
      <c r="AE302" s="85" t="s">
        <v>1389</v>
      </c>
      <c r="AF302" s="79" t="b">
        <v>0</v>
      </c>
      <c r="AG302" s="79" t="s">
        <v>1401</v>
      </c>
      <c r="AH302" s="79"/>
      <c r="AI302" s="85" t="s">
        <v>1389</v>
      </c>
      <c r="AJ302" s="79" t="b">
        <v>0</v>
      </c>
      <c r="AK302" s="79">
        <v>5</v>
      </c>
      <c r="AL302" s="85" t="s">
        <v>1305</v>
      </c>
      <c r="AM302" s="79" t="s">
        <v>1411</v>
      </c>
      <c r="AN302" s="79" t="b">
        <v>0</v>
      </c>
      <c r="AO302" s="85" t="s">
        <v>1305</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5</v>
      </c>
      <c r="BC302" s="78" t="str">
        <f>REPLACE(INDEX(GroupVertices[Group],MATCH(Edges[[#This Row],[Vertex 2]],GroupVertices[Vertex],0)),1,1,"")</f>
        <v>5</v>
      </c>
      <c r="BD302" s="48">
        <v>1</v>
      </c>
      <c r="BE302" s="49">
        <v>3.5714285714285716</v>
      </c>
      <c r="BF302" s="48">
        <v>1</v>
      </c>
      <c r="BG302" s="49">
        <v>3.5714285714285716</v>
      </c>
      <c r="BH302" s="48">
        <v>0</v>
      </c>
      <c r="BI302" s="49">
        <v>0</v>
      </c>
      <c r="BJ302" s="48">
        <v>26</v>
      </c>
      <c r="BK302" s="49">
        <v>92.85714285714286</v>
      </c>
      <c r="BL302" s="48">
        <v>28</v>
      </c>
    </row>
    <row r="303" spans="1:64" ht="15">
      <c r="A303" s="64" t="s">
        <v>344</v>
      </c>
      <c r="B303" s="64" t="s">
        <v>350</v>
      </c>
      <c r="C303" s="65" t="s">
        <v>3678</v>
      </c>
      <c r="D303" s="66">
        <v>3</v>
      </c>
      <c r="E303" s="67" t="s">
        <v>132</v>
      </c>
      <c r="F303" s="68">
        <v>32</v>
      </c>
      <c r="G303" s="65"/>
      <c r="H303" s="69"/>
      <c r="I303" s="70"/>
      <c r="J303" s="70"/>
      <c r="K303" s="34" t="s">
        <v>65</v>
      </c>
      <c r="L303" s="77">
        <v>303</v>
      </c>
      <c r="M303" s="77"/>
      <c r="N303" s="72"/>
      <c r="O303" s="79" t="s">
        <v>395</v>
      </c>
      <c r="P303" s="81">
        <v>43533.70260416667</v>
      </c>
      <c r="Q303" s="79" t="s">
        <v>489</v>
      </c>
      <c r="R303" s="79"/>
      <c r="S303" s="79"/>
      <c r="T303" s="79" t="s">
        <v>614</v>
      </c>
      <c r="U303" s="79"/>
      <c r="V303" s="82" t="s">
        <v>766</v>
      </c>
      <c r="W303" s="81">
        <v>43533.70260416667</v>
      </c>
      <c r="X303" s="82" t="s">
        <v>976</v>
      </c>
      <c r="Y303" s="79"/>
      <c r="Z303" s="79"/>
      <c r="AA303" s="85" t="s">
        <v>1274</v>
      </c>
      <c r="AB303" s="79"/>
      <c r="AC303" s="79" t="b">
        <v>0</v>
      </c>
      <c r="AD303" s="79">
        <v>3</v>
      </c>
      <c r="AE303" s="85" t="s">
        <v>1389</v>
      </c>
      <c r="AF303" s="79" t="b">
        <v>0</v>
      </c>
      <c r="AG303" s="79" t="s">
        <v>1401</v>
      </c>
      <c r="AH303" s="79"/>
      <c r="AI303" s="85" t="s">
        <v>1389</v>
      </c>
      <c r="AJ303" s="79" t="b">
        <v>0</v>
      </c>
      <c r="AK303" s="79">
        <v>0</v>
      </c>
      <c r="AL303" s="85" t="s">
        <v>1389</v>
      </c>
      <c r="AM303" s="79" t="s">
        <v>1413</v>
      </c>
      <c r="AN303" s="79" t="b">
        <v>0</v>
      </c>
      <c r="AO303" s="85" t="s">
        <v>1274</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v>2</v>
      </c>
      <c r="BE303" s="49">
        <v>5.555555555555555</v>
      </c>
      <c r="BF303" s="48">
        <v>0</v>
      </c>
      <c r="BG303" s="49">
        <v>0</v>
      </c>
      <c r="BH303" s="48">
        <v>0</v>
      </c>
      <c r="BI303" s="49">
        <v>0</v>
      </c>
      <c r="BJ303" s="48">
        <v>34</v>
      </c>
      <c r="BK303" s="49">
        <v>94.44444444444444</v>
      </c>
      <c r="BL303" s="48">
        <v>36</v>
      </c>
    </row>
    <row r="304" spans="1:64" ht="15">
      <c r="A304" s="64" t="s">
        <v>345</v>
      </c>
      <c r="B304" s="64" t="s">
        <v>350</v>
      </c>
      <c r="C304" s="65" t="s">
        <v>3678</v>
      </c>
      <c r="D304" s="66">
        <v>3</v>
      </c>
      <c r="E304" s="67" t="s">
        <v>132</v>
      </c>
      <c r="F304" s="68">
        <v>32</v>
      </c>
      <c r="G304" s="65"/>
      <c r="H304" s="69"/>
      <c r="I304" s="70"/>
      <c r="J304" s="70"/>
      <c r="K304" s="34" t="s">
        <v>65</v>
      </c>
      <c r="L304" s="77">
        <v>304</v>
      </c>
      <c r="M304" s="77"/>
      <c r="N304" s="72"/>
      <c r="O304" s="79" t="s">
        <v>395</v>
      </c>
      <c r="P304" s="81">
        <v>43533.700162037036</v>
      </c>
      <c r="Q304" s="79" t="s">
        <v>423</v>
      </c>
      <c r="R304" s="79"/>
      <c r="S304" s="79"/>
      <c r="T304" s="79" t="s">
        <v>600</v>
      </c>
      <c r="U304" s="82" t="s">
        <v>627</v>
      </c>
      <c r="V304" s="82" t="s">
        <v>627</v>
      </c>
      <c r="W304" s="81">
        <v>43533.700162037036</v>
      </c>
      <c r="X304" s="82" t="s">
        <v>977</v>
      </c>
      <c r="Y304" s="79"/>
      <c r="Z304" s="79"/>
      <c r="AA304" s="85" t="s">
        <v>1275</v>
      </c>
      <c r="AB304" s="79"/>
      <c r="AC304" s="79" t="b">
        <v>0</v>
      </c>
      <c r="AD304" s="79">
        <v>0</v>
      </c>
      <c r="AE304" s="85" t="s">
        <v>1389</v>
      </c>
      <c r="AF304" s="79" t="b">
        <v>0</v>
      </c>
      <c r="AG304" s="79" t="s">
        <v>1401</v>
      </c>
      <c r="AH304" s="79"/>
      <c r="AI304" s="85" t="s">
        <v>1389</v>
      </c>
      <c r="AJ304" s="79" t="b">
        <v>0</v>
      </c>
      <c r="AK304" s="79">
        <v>15</v>
      </c>
      <c r="AL304" s="85" t="s">
        <v>1354</v>
      </c>
      <c r="AM304" s="79" t="s">
        <v>1411</v>
      </c>
      <c r="AN304" s="79" t="b">
        <v>0</v>
      </c>
      <c r="AO304" s="85" t="s">
        <v>1354</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345</v>
      </c>
      <c r="B305" s="64" t="s">
        <v>306</v>
      </c>
      <c r="C305" s="65" t="s">
        <v>3679</v>
      </c>
      <c r="D305" s="66">
        <v>4.4</v>
      </c>
      <c r="E305" s="67" t="s">
        <v>136</v>
      </c>
      <c r="F305" s="68">
        <v>30.470588235294116</v>
      </c>
      <c r="G305" s="65"/>
      <c r="H305" s="69"/>
      <c r="I305" s="70"/>
      <c r="J305" s="70"/>
      <c r="K305" s="34" t="s">
        <v>65</v>
      </c>
      <c r="L305" s="77">
        <v>305</v>
      </c>
      <c r="M305" s="77"/>
      <c r="N305" s="72"/>
      <c r="O305" s="79" t="s">
        <v>395</v>
      </c>
      <c r="P305" s="81">
        <v>43533.700162037036</v>
      </c>
      <c r="Q305" s="79" t="s">
        <v>423</v>
      </c>
      <c r="R305" s="79"/>
      <c r="S305" s="79"/>
      <c r="T305" s="79" t="s">
        <v>600</v>
      </c>
      <c r="U305" s="82" t="s">
        <v>627</v>
      </c>
      <c r="V305" s="82" t="s">
        <v>627</v>
      </c>
      <c r="W305" s="81">
        <v>43533.700162037036</v>
      </c>
      <c r="X305" s="82" t="s">
        <v>977</v>
      </c>
      <c r="Y305" s="79"/>
      <c r="Z305" s="79"/>
      <c r="AA305" s="85" t="s">
        <v>1275</v>
      </c>
      <c r="AB305" s="79"/>
      <c r="AC305" s="79" t="b">
        <v>0</v>
      </c>
      <c r="AD305" s="79">
        <v>0</v>
      </c>
      <c r="AE305" s="85" t="s">
        <v>1389</v>
      </c>
      <c r="AF305" s="79" t="b">
        <v>0</v>
      </c>
      <c r="AG305" s="79" t="s">
        <v>1401</v>
      </c>
      <c r="AH305" s="79"/>
      <c r="AI305" s="85" t="s">
        <v>1389</v>
      </c>
      <c r="AJ305" s="79" t="b">
        <v>0</v>
      </c>
      <c r="AK305" s="79">
        <v>15</v>
      </c>
      <c r="AL305" s="85" t="s">
        <v>1354</v>
      </c>
      <c r="AM305" s="79" t="s">
        <v>1411</v>
      </c>
      <c r="AN305" s="79" t="b">
        <v>0</v>
      </c>
      <c r="AO305" s="85" t="s">
        <v>1354</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2</v>
      </c>
      <c r="BC305" s="78" t="str">
        <f>REPLACE(INDEX(GroupVertices[Group],MATCH(Edges[[#This Row],[Vertex 2]],GroupVertices[Vertex],0)),1,1,"")</f>
        <v>1</v>
      </c>
      <c r="BD305" s="48">
        <v>1</v>
      </c>
      <c r="BE305" s="49">
        <v>6.25</v>
      </c>
      <c r="BF305" s="48">
        <v>0</v>
      </c>
      <c r="BG305" s="49">
        <v>0</v>
      </c>
      <c r="BH305" s="48">
        <v>0</v>
      </c>
      <c r="BI305" s="49">
        <v>0</v>
      </c>
      <c r="BJ305" s="48">
        <v>15</v>
      </c>
      <c r="BK305" s="49">
        <v>93.75</v>
      </c>
      <c r="BL305" s="48">
        <v>16</v>
      </c>
    </row>
    <row r="306" spans="1:64" ht="15">
      <c r="A306" s="64" t="s">
        <v>345</v>
      </c>
      <c r="B306" s="64" t="s">
        <v>306</v>
      </c>
      <c r="C306" s="65" t="s">
        <v>3679</v>
      </c>
      <c r="D306" s="66">
        <v>4.4</v>
      </c>
      <c r="E306" s="67" t="s">
        <v>136</v>
      </c>
      <c r="F306" s="68">
        <v>30.470588235294116</v>
      </c>
      <c r="G306" s="65"/>
      <c r="H306" s="69"/>
      <c r="I306" s="70"/>
      <c r="J306" s="70"/>
      <c r="K306" s="34" t="s">
        <v>65</v>
      </c>
      <c r="L306" s="77">
        <v>306</v>
      </c>
      <c r="M306" s="77"/>
      <c r="N306" s="72"/>
      <c r="O306" s="79" t="s">
        <v>395</v>
      </c>
      <c r="P306" s="81">
        <v>43533.70538194444</v>
      </c>
      <c r="Q306" s="79" t="s">
        <v>425</v>
      </c>
      <c r="R306" s="79"/>
      <c r="S306" s="79"/>
      <c r="T306" s="79"/>
      <c r="U306" s="79"/>
      <c r="V306" s="82" t="s">
        <v>767</v>
      </c>
      <c r="W306" s="81">
        <v>43533.70538194444</v>
      </c>
      <c r="X306" s="82" t="s">
        <v>978</v>
      </c>
      <c r="Y306" s="79"/>
      <c r="Z306" s="79"/>
      <c r="AA306" s="85" t="s">
        <v>1276</v>
      </c>
      <c r="AB306" s="79"/>
      <c r="AC306" s="79" t="b">
        <v>0</v>
      </c>
      <c r="AD306" s="79">
        <v>0</v>
      </c>
      <c r="AE306" s="85" t="s">
        <v>1389</v>
      </c>
      <c r="AF306" s="79" t="b">
        <v>0</v>
      </c>
      <c r="AG306" s="79" t="s">
        <v>1401</v>
      </c>
      <c r="AH306" s="79"/>
      <c r="AI306" s="85" t="s">
        <v>1389</v>
      </c>
      <c r="AJ306" s="79" t="b">
        <v>0</v>
      </c>
      <c r="AK306" s="79">
        <v>23</v>
      </c>
      <c r="AL306" s="85" t="s">
        <v>1356</v>
      </c>
      <c r="AM306" s="79" t="s">
        <v>1411</v>
      </c>
      <c r="AN306" s="79" t="b">
        <v>0</v>
      </c>
      <c r="AO306" s="85" t="s">
        <v>1356</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2</v>
      </c>
      <c r="BC306" s="78" t="str">
        <f>REPLACE(INDEX(GroupVertices[Group],MATCH(Edges[[#This Row],[Vertex 2]],GroupVertices[Vertex],0)),1,1,"")</f>
        <v>1</v>
      </c>
      <c r="BD306" s="48">
        <v>0</v>
      </c>
      <c r="BE306" s="49">
        <v>0</v>
      </c>
      <c r="BF306" s="48">
        <v>1</v>
      </c>
      <c r="BG306" s="49">
        <v>4.166666666666667</v>
      </c>
      <c r="BH306" s="48">
        <v>0</v>
      </c>
      <c r="BI306" s="49">
        <v>0</v>
      </c>
      <c r="BJ306" s="48">
        <v>23</v>
      </c>
      <c r="BK306" s="49">
        <v>95.83333333333333</v>
      </c>
      <c r="BL306" s="48">
        <v>24</v>
      </c>
    </row>
    <row r="307" spans="1:64" ht="15">
      <c r="A307" s="64" t="s">
        <v>346</v>
      </c>
      <c r="B307" s="64" t="s">
        <v>306</v>
      </c>
      <c r="C307" s="65" t="s">
        <v>3678</v>
      </c>
      <c r="D307" s="66">
        <v>3</v>
      </c>
      <c r="E307" s="67" t="s">
        <v>132</v>
      </c>
      <c r="F307" s="68">
        <v>32</v>
      </c>
      <c r="G307" s="65"/>
      <c r="H307" s="69"/>
      <c r="I307" s="70"/>
      <c r="J307" s="70"/>
      <c r="K307" s="34" t="s">
        <v>65</v>
      </c>
      <c r="L307" s="77">
        <v>307</v>
      </c>
      <c r="M307" s="77"/>
      <c r="N307" s="72"/>
      <c r="O307" s="79" t="s">
        <v>395</v>
      </c>
      <c r="P307" s="81">
        <v>43533.71357638889</v>
      </c>
      <c r="Q307" s="79" t="s">
        <v>425</v>
      </c>
      <c r="R307" s="79"/>
      <c r="S307" s="79"/>
      <c r="T307" s="79"/>
      <c r="U307" s="79"/>
      <c r="V307" s="82" t="s">
        <v>768</v>
      </c>
      <c r="W307" s="81">
        <v>43533.71357638889</v>
      </c>
      <c r="X307" s="82" t="s">
        <v>979</v>
      </c>
      <c r="Y307" s="79"/>
      <c r="Z307" s="79"/>
      <c r="AA307" s="85" t="s">
        <v>1277</v>
      </c>
      <c r="AB307" s="79"/>
      <c r="AC307" s="79" t="b">
        <v>0</v>
      </c>
      <c r="AD307" s="79">
        <v>0</v>
      </c>
      <c r="AE307" s="85" t="s">
        <v>1389</v>
      </c>
      <c r="AF307" s="79" t="b">
        <v>0</v>
      </c>
      <c r="AG307" s="79" t="s">
        <v>1401</v>
      </c>
      <c r="AH307" s="79"/>
      <c r="AI307" s="85" t="s">
        <v>1389</v>
      </c>
      <c r="AJ307" s="79" t="b">
        <v>0</v>
      </c>
      <c r="AK307" s="79">
        <v>23</v>
      </c>
      <c r="AL307" s="85" t="s">
        <v>1356</v>
      </c>
      <c r="AM307" s="79" t="s">
        <v>1413</v>
      </c>
      <c r="AN307" s="79" t="b">
        <v>0</v>
      </c>
      <c r="AO307" s="85" t="s">
        <v>1356</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0</v>
      </c>
      <c r="BE307" s="49">
        <v>0</v>
      </c>
      <c r="BF307" s="48">
        <v>1</v>
      </c>
      <c r="BG307" s="49">
        <v>4.166666666666667</v>
      </c>
      <c r="BH307" s="48">
        <v>0</v>
      </c>
      <c r="BI307" s="49">
        <v>0</v>
      </c>
      <c r="BJ307" s="48">
        <v>23</v>
      </c>
      <c r="BK307" s="49">
        <v>95.83333333333333</v>
      </c>
      <c r="BL307" s="48">
        <v>24</v>
      </c>
    </row>
    <row r="308" spans="1:64" ht="15">
      <c r="A308" s="64" t="s">
        <v>347</v>
      </c>
      <c r="B308" s="64" t="s">
        <v>358</v>
      </c>
      <c r="C308" s="65" t="s">
        <v>3678</v>
      </c>
      <c r="D308" s="66">
        <v>3</v>
      </c>
      <c r="E308" s="67" t="s">
        <v>132</v>
      </c>
      <c r="F308" s="68">
        <v>32</v>
      </c>
      <c r="G308" s="65"/>
      <c r="H308" s="69"/>
      <c r="I308" s="70"/>
      <c r="J308" s="70"/>
      <c r="K308" s="34" t="s">
        <v>65</v>
      </c>
      <c r="L308" s="77">
        <v>308</v>
      </c>
      <c r="M308" s="77"/>
      <c r="N308" s="72"/>
      <c r="O308" s="79" t="s">
        <v>395</v>
      </c>
      <c r="P308" s="81">
        <v>43533.71361111111</v>
      </c>
      <c r="Q308" s="79" t="s">
        <v>487</v>
      </c>
      <c r="R308" s="79"/>
      <c r="S308" s="79"/>
      <c r="T308" s="79"/>
      <c r="U308" s="79"/>
      <c r="V308" s="82" t="s">
        <v>769</v>
      </c>
      <c r="W308" s="81">
        <v>43533.71361111111</v>
      </c>
      <c r="X308" s="82" t="s">
        <v>980</v>
      </c>
      <c r="Y308" s="79"/>
      <c r="Z308" s="79"/>
      <c r="AA308" s="85" t="s">
        <v>1278</v>
      </c>
      <c r="AB308" s="79"/>
      <c r="AC308" s="79" t="b">
        <v>0</v>
      </c>
      <c r="AD308" s="79">
        <v>0</v>
      </c>
      <c r="AE308" s="85" t="s">
        <v>1389</v>
      </c>
      <c r="AF308" s="79" t="b">
        <v>0</v>
      </c>
      <c r="AG308" s="79" t="s">
        <v>1401</v>
      </c>
      <c r="AH308" s="79"/>
      <c r="AI308" s="85" t="s">
        <v>1389</v>
      </c>
      <c r="AJ308" s="79" t="b">
        <v>0</v>
      </c>
      <c r="AK308" s="79">
        <v>3</v>
      </c>
      <c r="AL308" s="85" t="s">
        <v>1304</v>
      </c>
      <c r="AM308" s="79" t="s">
        <v>1411</v>
      </c>
      <c r="AN308" s="79" t="b">
        <v>0</v>
      </c>
      <c r="AO308" s="85" t="s">
        <v>1304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5</v>
      </c>
      <c r="BC308" s="78" t="str">
        <f>REPLACE(INDEX(GroupVertices[Group],MATCH(Edges[[#This Row],[Vertex 2]],GroupVertices[Vertex],0)),1,1,"")</f>
        <v>5</v>
      </c>
      <c r="BD308" s="48">
        <v>0</v>
      </c>
      <c r="BE308" s="49">
        <v>0</v>
      </c>
      <c r="BF308" s="48">
        <v>1</v>
      </c>
      <c r="BG308" s="49">
        <v>3.8461538461538463</v>
      </c>
      <c r="BH308" s="48">
        <v>0</v>
      </c>
      <c r="BI308" s="49">
        <v>0</v>
      </c>
      <c r="BJ308" s="48">
        <v>25</v>
      </c>
      <c r="BK308" s="49">
        <v>96.15384615384616</v>
      </c>
      <c r="BL308" s="48">
        <v>26</v>
      </c>
    </row>
    <row r="309" spans="1:64" ht="15">
      <c r="A309" s="64" t="s">
        <v>348</v>
      </c>
      <c r="B309" s="64" t="s">
        <v>358</v>
      </c>
      <c r="C309" s="65" t="s">
        <v>3679</v>
      </c>
      <c r="D309" s="66">
        <v>4.4</v>
      </c>
      <c r="E309" s="67" t="s">
        <v>136</v>
      </c>
      <c r="F309" s="68">
        <v>30.470588235294116</v>
      </c>
      <c r="G309" s="65"/>
      <c r="H309" s="69"/>
      <c r="I309" s="70"/>
      <c r="J309" s="70"/>
      <c r="K309" s="34" t="s">
        <v>65</v>
      </c>
      <c r="L309" s="77">
        <v>309</v>
      </c>
      <c r="M309" s="77"/>
      <c r="N309" s="72"/>
      <c r="O309" s="79" t="s">
        <v>395</v>
      </c>
      <c r="P309" s="81">
        <v>43533.714849537035</v>
      </c>
      <c r="Q309" s="79" t="s">
        <v>488</v>
      </c>
      <c r="R309" s="79"/>
      <c r="S309" s="79"/>
      <c r="T309" s="79"/>
      <c r="U309" s="79"/>
      <c r="V309" s="82" t="s">
        <v>770</v>
      </c>
      <c r="W309" s="81">
        <v>43533.714849537035</v>
      </c>
      <c r="X309" s="82" t="s">
        <v>981</v>
      </c>
      <c r="Y309" s="79"/>
      <c r="Z309" s="79"/>
      <c r="AA309" s="85" t="s">
        <v>1279</v>
      </c>
      <c r="AB309" s="79"/>
      <c r="AC309" s="79" t="b">
        <v>0</v>
      </c>
      <c r="AD309" s="79">
        <v>0</v>
      </c>
      <c r="AE309" s="85" t="s">
        <v>1389</v>
      </c>
      <c r="AF309" s="79" t="b">
        <v>0</v>
      </c>
      <c r="AG309" s="79" t="s">
        <v>1401</v>
      </c>
      <c r="AH309" s="79"/>
      <c r="AI309" s="85" t="s">
        <v>1389</v>
      </c>
      <c r="AJ309" s="79" t="b">
        <v>0</v>
      </c>
      <c r="AK309" s="79">
        <v>5</v>
      </c>
      <c r="AL309" s="85" t="s">
        <v>1305</v>
      </c>
      <c r="AM309" s="79" t="s">
        <v>1411</v>
      </c>
      <c r="AN309" s="79" t="b">
        <v>0</v>
      </c>
      <c r="AO309" s="85" t="s">
        <v>1305</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5</v>
      </c>
      <c r="BC309" s="78" t="str">
        <f>REPLACE(INDEX(GroupVertices[Group],MATCH(Edges[[#This Row],[Vertex 2]],GroupVertices[Vertex],0)),1,1,"")</f>
        <v>5</v>
      </c>
      <c r="BD309" s="48">
        <v>1</v>
      </c>
      <c r="BE309" s="49">
        <v>3.5714285714285716</v>
      </c>
      <c r="BF309" s="48">
        <v>1</v>
      </c>
      <c r="BG309" s="49">
        <v>3.5714285714285716</v>
      </c>
      <c r="BH309" s="48">
        <v>0</v>
      </c>
      <c r="BI309" s="49">
        <v>0</v>
      </c>
      <c r="BJ309" s="48">
        <v>26</v>
      </c>
      <c r="BK309" s="49">
        <v>92.85714285714286</v>
      </c>
      <c r="BL309" s="48">
        <v>28</v>
      </c>
    </row>
    <row r="310" spans="1:64" ht="15">
      <c r="A310" s="64" t="s">
        <v>348</v>
      </c>
      <c r="B310" s="64" t="s">
        <v>358</v>
      </c>
      <c r="C310" s="65" t="s">
        <v>3679</v>
      </c>
      <c r="D310" s="66">
        <v>4.4</v>
      </c>
      <c r="E310" s="67" t="s">
        <v>136</v>
      </c>
      <c r="F310" s="68">
        <v>30.470588235294116</v>
      </c>
      <c r="G310" s="65"/>
      <c r="H310" s="69"/>
      <c r="I310" s="70"/>
      <c r="J310" s="70"/>
      <c r="K310" s="34" t="s">
        <v>65</v>
      </c>
      <c r="L310" s="77">
        <v>310</v>
      </c>
      <c r="M310" s="77"/>
      <c r="N310" s="72"/>
      <c r="O310" s="79" t="s">
        <v>395</v>
      </c>
      <c r="P310" s="81">
        <v>43533.71496527778</v>
      </c>
      <c r="Q310" s="79" t="s">
        <v>487</v>
      </c>
      <c r="R310" s="79"/>
      <c r="S310" s="79"/>
      <c r="T310" s="79"/>
      <c r="U310" s="79"/>
      <c r="V310" s="82" t="s">
        <v>770</v>
      </c>
      <c r="W310" s="81">
        <v>43533.71496527778</v>
      </c>
      <c r="X310" s="82" t="s">
        <v>982</v>
      </c>
      <c r="Y310" s="79"/>
      <c r="Z310" s="79"/>
      <c r="AA310" s="85" t="s">
        <v>1280</v>
      </c>
      <c r="AB310" s="79"/>
      <c r="AC310" s="79" t="b">
        <v>0</v>
      </c>
      <c r="AD310" s="79">
        <v>0</v>
      </c>
      <c r="AE310" s="85" t="s">
        <v>1389</v>
      </c>
      <c r="AF310" s="79" t="b">
        <v>0</v>
      </c>
      <c r="AG310" s="79" t="s">
        <v>1401</v>
      </c>
      <c r="AH310" s="79"/>
      <c r="AI310" s="85" t="s">
        <v>1389</v>
      </c>
      <c r="AJ310" s="79" t="b">
        <v>0</v>
      </c>
      <c r="AK310" s="79">
        <v>3</v>
      </c>
      <c r="AL310" s="85" t="s">
        <v>1304</v>
      </c>
      <c r="AM310" s="79" t="s">
        <v>1411</v>
      </c>
      <c r="AN310" s="79" t="b">
        <v>0</v>
      </c>
      <c r="AO310" s="85" t="s">
        <v>1304</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5</v>
      </c>
      <c r="BC310" s="78" t="str">
        <f>REPLACE(INDEX(GroupVertices[Group],MATCH(Edges[[#This Row],[Vertex 2]],GroupVertices[Vertex],0)),1,1,"")</f>
        <v>5</v>
      </c>
      <c r="BD310" s="48">
        <v>0</v>
      </c>
      <c r="BE310" s="49">
        <v>0</v>
      </c>
      <c r="BF310" s="48">
        <v>1</v>
      </c>
      <c r="BG310" s="49">
        <v>3.8461538461538463</v>
      </c>
      <c r="BH310" s="48">
        <v>0</v>
      </c>
      <c r="BI310" s="49">
        <v>0</v>
      </c>
      <c r="BJ310" s="48">
        <v>25</v>
      </c>
      <c r="BK310" s="49">
        <v>96.15384615384616</v>
      </c>
      <c r="BL310" s="48">
        <v>26</v>
      </c>
    </row>
    <row r="311" spans="1:64" ht="15">
      <c r="A311" s="64" t="s">
        <v>349</v>
      </c>
      <c r="B311" s="64" t="s">
        <v>387</v>
      </c>
      <c r="C311" s="65" t="s">
        <v>3678</v>
      </c>
      <c r="D311" s="66">
        <v>3</v>
      </c>
      <c r="E311" s="67" t="s">
        <v>132</v>
      </c>
      <c r="F311" s="68">
        <v>32</v>
      </c>
      <c r="G311" s="65"/>
      <c r="H311" s="69"/>
      <c r="I311" s="70"/>
      <c r="J311" s="70"/>
      <c r="K311" s="34" t="s">
        <v>65</v>
      </c>
      <c r="L311" s="77">
        <v>311</v>
      </c>
      <c r="M311" s="77"/>
      <c r="N311" s="72"/>
      <c r="O311" s="79" t="s">
        <v>395</v>
      </c>
      <c r="P311" s="81">
        <v>43526.75524305556</v>
      </c>
      <c r="Q311" s="79" t="s">
        <v>490</v>
      </c>
      <c r="R311" s="79"/>
      <c r="S311" s="79"/>
      <c r="T311" s="79" t="s">
        <v>584</v>
      </c>
      <c r="U311" s="79"/>
      <c r="V311" s="82" t="s">
        <v>771</v>
      </c>
      <c r="W311" s="81">
        <v>43526.75524305556</v>
      </c>
      <c r="X311" s="82" t="s">
        <v>983</v>
      </c>
      <c r="Y311" s="79"/>
      <c r="Z311" s="79"/>
      <c r="AA311" s="85" t="s">
        <v>1281</v>
      </c>
      <c r="AB311" s="85" t="s">
        <v>1282</v>
      </c>
      <c r="AC311" s="79" t="b">
        <v>0</v>
      </c>
      <c r="AD311" s="79">
        <v>2</v>
      </c>
      <c r="AE311" s="85" t="s">
        <v>1392</v>
      </c>
      <c r="AF311" s="79" t="b">
        <v>0</v>
      </c>
      <c r="AG311" s="79" t="s">
        <v>1401</v>
      </c>
      <c r="AH311" s="79"/>
      <c r="AI311" s="85" t="s">
        <v>1389</v>
      </c>
      <c r="AJ311" s="79" t="b">
        <v>0</v>
      </c>
      <c r="AK311" s="79">
        <v>0</v>
      </c>
      <c r="AL311" s="85" t="s">
        <v>1389</v>
      </c>
      <c r="AM311" s="79" t="s">
        <v>1411</v>
      </c>
      <c r="AN311" s="79" t="b">
        <v>0</v>
      </c>
      <c r="AO311" s="85" t="s">
        <v>1282</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350</v>
      </c>
      <c r="B312" s="64" t="s">
        <v>387</v>
      </c>
      <c r="C312" s="65" t="s">
        <v>3678</v>
      </c>
      <c r="D312" s="66">
        <v>3</v>
      </c>
      <c r="E312" s="67" t="s">
        <v>132</v>
      </c>
      <c r="F312" s="68">
        <v>32</v>
      </c>
      <c r="G312" s="65"/>
      <c r="H312" s="69"/>
      <c r="I312" s="70"/>
      <c r="J312" s="70"/>
      <c r="K312" s="34" t="s">
        <v>65</v>
      </c>
      <c r="L312" s="77">
        <v>312</v>
      </c>
      <c r="M312" s="77"/>
      <c r="N312" s="72"/>
      <c r="O312" s="79" t="s">
        <v>395</v>
      </c>
      <c r="P312" s="81">
        <v>43526.71586805556</v>
      </c>
      <c r="Q312" s="79" t="s">
        <v>491</v>
      </c>
      <c r="R312" s="79"/>
      <c r="S312" s="79"/>
      <c r="T312" s="79" t="s">
        <v>584</v>
      </c>
      <c r="U312" s="79"/>
      <c r="V312" s="82" t="s">
        <v>772</v>
      </c>
      <c r="W312" s="81">
        <v>43526.71586805556</v>
      </c>
      <c r="X312" s="82" t="s">
        <v>984</v>
      </c>
      <c r="Y312" s="79"/>
      <c r="Z312" s="79"/>
      <c r="AA312" s="85" t="s">
        <v>1282</v>
      </c>
      <c r="AB312" s="85" t="s">
        <v>1384</v>
      </c>
      <c r="AC312" s="79" t="b">
        <v>0</v>
      </c>
      <c r="AD312" s="79">
        <v>2</v>
      </c>
      <c r="AE312" s="85" t="s">
        <v>1395</v>
      </c>
      <c r="AF312" s="79" t="b">
        <v>0</v>
      </c>
      <c r="AG312" s="79" t="s">
        <v>1401</v>
      </c>
      <c r="AH312" s="79"/>
      <c r="AI312" s="85" t="s">
        <v>1389</v>
      </c>
      <c r="AJ312" s="79" t="b">
        <v>0</v>
      </c>
      <c r="AK312" s="79">
        <v>0</v>
      </c>
      <c r="AL312" s="85" t="s">
        <v>1389</v>
      </c>
      <c r="AM312" s="79" t="s">
        <v>1412</v>
      </c>
      <c r="AN312" s="79" t="b">
        <v>0</v>
      </c>
      <c r="AO312" s="85" t="s">
        <v>1384</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349</v>
      </c>
      <c r="B313" s="64" t="s">
        <v>388</v>
      </c>
      <c r="C313" s="65" t="s">
        <v>3678</v>
      </c>
      <c r="D313" s="66">
        <v>3</v>
      </c>
      <c r="E313" s="67" t="s">
        <v>132</v>
      </c>
      <c r="F313" s="68">
        <v>32</v>
      </c>
      <c r="G313" s="65"/>
      <c r="H313" s="69"/>
      <c r="I313" s="70"/>
      <c r="J313" s="70"/>
      <c r="K313" s="34" t="s">
        <v>65</v>
      </c>
      <c r="L313" s="77">
        <v>313</v>
      </c>
      <c r="M313" s="77"/>
      <c r="N313" s="72"/>
      <c r="O313" s="79" t="s">
        <v>395</v>
      </c>
      <c r="P313" s="81">
        <v>43526.75524305556</v>
      </c>
      <c r="Q313" s="79" t="s">
        <v>490</v>
      </c>
      <c r="R313" s="79"/>
      <c r="S313" s="79"/>
      <c r="T313" s="79" t="s">
        <v>584</v>
      </c>
      <c r="U313" s="79"/>
      <c r="V313" s="82" t="s">
        <v>771</v>
      </c>
      <c r="W313" s="81">
        <v>43526.75524305556</v>
      </c>
      <c r="X313" s="82" t="s">
        <v>983</v>
      </c>
      <c r="Y313" s="79"/>
      <c r="Z313" s="79"/>
      <c r="AA313" s="85" t="s">
        <v>1281</v>
      </c>
      <c r="AB313" s="85" t="s">
        <v>1282</v>
      </c>
      <c r="AC313" s="79" t="b">
        <v>0</v>
      </c>
      <c r="AD313" s="79">
        <v>2</v>
      </c>
      <c r="AE313" s="85" t="s">
        <v>1392</v>
      </c>
      <c r="AF313" s="79" t="b">
        <v>0</v>
      </c>
      <c r="AG313" s="79" t="s">
        <v>1401</v>
      </c>
      <c r="AH313" s="79"/>
      <c r="AI313" s="85" t="s">
        <v>1389</v>
      </c>
      <c r="AJ313" s="79" t="b">
        <v>0</v>
      </c>
      <c r="AK313" s="79">
        <v>0</v>
      </c>
      <c r="AL313" s="85" t="s">
        <v>1389</v>
      </c>
      <c r="AM313" s="79" t="s">
        <v>1411</v>
      </c>
      <c r="AN313" s="79" t="b">
        <v>0</v>
      </c>
      <c r="AO313" s="85" t="s">
        <v>1282</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350</v>
      </c>
      <c r="B314" s="64" t="s">
        <v>388</v>
      </c>
      <c r="C314" s="65" t="s">
        <v>3678</v>
      </c>
      <c r="D314" s="66">
        <v>3</v>
      </c>
      <c r="E314" s="67" t="s">
        <v>132</v>
      </c>
      <c r="F314" s="68">
        <v>32</v>
      </c>
      <c r="G314" s="65"/>
      <c r="H314" s="69"/>
      <c r="I314" s="70"/>
      <c r="J314" s="70"/>
      <c r="K314" s="34" t="s">
        <v>65</v>
      </c>
      <c r="L314" s="77">
        <v>314</v>
      </c>
      <c r="M314" s="77"/>
      <c r="N314" s="72"/>
      <c r="O314" s="79" t="s">
        <v>395</v>
      </c>
      <c r="P314" s="81">
        <v>43526.71586805556</v>
      </c>
      <c r="Q314" s="79" t="s">
        <v>491</v>
      </c>
      <c r="R314" s="79"/>
      <c r="S314" s="79"/>
      <c r="T314" s="79" t="s">
        <v>584</v>
      </c>
      <c r="U314" s="79"/>
      <c r="V314" s="82" t="s">
        <v>772</v>
      </c>
      <c r="W314" s="81">
        <v>43526.71586805556</v>
      </c>
      <c r="X314" s="82" t="s">
        <v>984</v>
      </c>
      <c r="Y314" s="79"/>
      <c r="Z314" s="79"/>
      <c r="AA314" s="85" t="s">
        <v>1282</v>
      </c>
      <c r="AB314" s="85" t="s">
        <v>1384</v>
      </c>
      <c r="AC314" s="79" t="b">
        <v>0</v>
      </c>
      <c r="AD314" s="79">
        <v>2</v>
      </c>
      <c r="AE314" s="85" t="s">
        <v>1395</v>
      </c>
      <c r="AF314" s="79" t="b">
        <v>0</v>
      </c>
      <c r="AG314" s="79" t="s">
        <v>1401</v>
      </c>
      <c r="AH314" s="79"/>
      <c r="AI314" s="85" t="s">
        <v>1389</v>
      </c>
      <c r="AJ314" s="79" t="b">
        <v>0</v>
      </c>
      <c r="AK314" s="79">
        <v>0</v>
      </c>
      <c r="AL314" s="85" t="s">
        <v>1389</v>
      </c>
      <c r="AM314" s="79" t="s">
        <v>1412</v>
      </c>
      <c r="AN314" s="79" t="b">
        <v>0</v>
      </c>
      <c r="AO314" s="85" t="s">
        <v>1384</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349</v>
      </c>
      <c r="B315" s="64" t="s">
        <v>389</v>
      </c>
      <c r="C315" s="65" t="s">
        <v>3678</v>
      </c>
      <c r="D315" s="66">
        <v>3</v>
      </c>
      <c r="E315" s="67" t="s">
        <v>132</v>
      </c>
      <c r="F315" s="68">
        <v>32</v>
      </c>
      <c r="G315" s="65"/>
      <c r="H315" s="69"/>
      <c r="I315" s="70"/>
      <c r="J315" s="70"/>
      <c r="K315" s="34" t="s">
        <v>65</v>
      </c>
      <c r="L315" s="77">
        <v>315</v>
      </c>
      <c r="M315" s="77"/>
      <c r="N315" s="72"/>
      <c r="O315" s="79" t="s">
        <v>395</v>
      </c>
      <c r="P315" s="81">
        <v>43526.75524305556</v>
      </c>
      <c r="Q315" s="79" t="s">
        <v>490</v>
      </c>
      <c r="R315" s="79"/>
      <c r="S315" s="79"/>
      <c r="T315" s="79" t="s">
        <v>584</v>
      </c>
      <c r="U315" s="79"/>
      <c r="V315" s="82" t="s">
        <v>771</v>
      </c>
      <c r="W315" s="81">
        <v>43526.75524305556</v>
      </c>
      <c r="X315" s="82" t="s">
        <v>983</v>
      </c>
      <c r="Y315" s="79"/>
      <c r="Z315" s="79"/>
      <c r="AA315" s="85" t="s">
        <v>1281</v>
      </c>
      <c r="AB315" s="85" t="s">
        <v>1282</v>
      </c>
      <c r="AC315" s="79" t="b">
        <v>0</v>
      </c>
      <c r="AD315" s="79">
        <v>2</v>
      </c>
      <c r="AE315" s="85" t="s">
        <v>1392</v>
      </c>
      <c r="AF315" s="79" t="b">
        <v>0</v>
      </c>
      <c r="AG315" s="79" t="s">
        <v>1401</v>
      </c>
      <c r="AH315" s="79"/>
      <c r="AI315" s="85" t="s">
        <v>1389</v>
      </c>
      <c r="AJ315" s="79" t="b">
        <v>0</v>
      </c>
      <c r="AK315" s="79">
        <v>0</v>
      </c>
      <c r="AL315" s="85" t="s">
        <v>1389</v>
      </c>
      <c r="AM315" s="79" t="s">
        <v>1411</v>
      </c>
      <c r="AN315" s="79" t="b">
        <v>0</v>
      </c>
      <c r="AO315" s="85" t="s">
        <v>1282</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350</v>
      </c>
      <c r="B316" s="64" t="s">
        <v>389</v>
      </c>
      <c r="C316" s="65" t="s">
        <v>3678</v>
      </c>
      <c r="D316" s="66">
        <v>3</v>
      </c>
      <c r="E316" s="67" t="s">
        <v>132</v>
      </c>
      <c r="F316" s="68">
        <v>32</v>
      </c>
      <c r="G316" s="65"/>
      <c r="H316" s="69"/>
      <c r="I316" s="70"/>
      <c r="J316" s="70"/>
      <c r="K316" s="34" t="s">
        <v>65</v>
      </c>
      <c r="L316" s="77">
        <v>316</v>
      </c>
      <c r="M316" s="77"/>
      <c r="N316" s="72"/>
      <c r="O316" s="79" t="s">
        <v>395</v>
      </c>
      <c r="P316" s="81">
        <v>43526.71586805556</v>
      </c>
      <c r="Q316" s="79" t="s">
        <v>491</v>
      </c>
      <c r="R316" s="79"/>
      <c r="S316" s="79"/>
      <c r="T316" s="79" t="s">
        <v>584</v>
      </c>
      <c r="U316" s="79"/>
      <c r="V316" s="82" t="s">
        <v>772</v>
      </c>
      <c r="W316" s="81">
        <v>43526.71586805556</v>
      </c>
      <c r="X316" s="82" t="s">
        <v>984</v>
      </c>
      <c r="Y316" s="79"/>
      <c r="Z316" s="79"/>
      <c r="AA316" s="85" t="s">
        <v>1282</v>
      </c>
      <c r="AB316" s="85" t="s">
        <v>1384</v>
      </c>
      <c r="AC316" s="79" t="b">
        <v>0</v>
      </c>
      <c r="AD316" s="79">
        <v>2</v>
      </c>
      <c r="AE316" s="85" t="s">
        <v>1395</v>
      </c>
      <c r="AF316" s="79" t="b">
        <v>0</v>
      </c>
      <c r="AG316" s="79" t="s">
        <v>1401</v>
      </c>
      <c r="AH316" s="79"/>
      <c r="AI316" s="85" t="s">
        <v>1389</v>
      </c>
      <c r="AJ316" s="79" t="b">
        <v>0</v>
      </c>
      <c r="AK316" s="79">
        <v>0</v>
      </c>
      <c r="AL316" s="85" t="s">
        <v>1389</v>
      </c>
      <c r="AM316" s="79" t="s">
        <v>1412</v>
      </c>
      <c r="AN316" s="79" t="b">
        <v>0</v>
      </c>
      <c r="AO316" s="85" t="s">
        <v>1384</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349</v>
      </c>
      <c r="B317" s="64" t="s">
        <v>390</v>
      </c>
      <c r="C317" s="65" t="s">
        <v>3678</v>
      </c>
      <c r="D317" s="66">
        <v>3</v>
      </c>
      <c r="E317" s="67" t="s">
        <v>132</v>
      </c>
      <c r="F317" s="68">
        <v>32</v>
      </c>
      <c r="G317" s="65"/>
      <c r="H317" s="69"/>
      <c r="I317" s="70"/>
      <c r="J317" s="70"/>
      <c r="K317" s="34" t="s">
        <v>65</v>
      </c>
      <c r="L317" s="77">
        <v>317</v>
      </c>
      <c r="M317" s="77"/>
      <c r="N317" s="72"/>
      <c r="O317" s="79" t="s">
        <v>395</v>
      </c>
      <c r="P317" s="81">
        <v>43526.75524305556</v>
      </c>
      <c r="Q317" s="79" t="s">
        <v>490</v>
      </c>
      <c r="R317" s="79"/>
      <c r="S317" s="79"/>
      <c r="T317" s="79" t="s">
        <v>584</v>
      </c>
      <c r="U317" s="79"/>
      <c r="V317" s="82" t="s">
        <v>771</v>
      </c>
      <c r="W317" s="81">
        <v>43526.75524305556</v>
      </c>
      <c r="X317" s="82" t="s">
        <v>983</v>
      </c>
      <c r="Y317" s="79"/>
      <c r="Z317" s="79"/>
      <c r="AA317" s="85" t="s">
        <v>1281</v>
      </c>
      <c r="AB317" s="85" t="s">
        <v>1282</v>
      </c>
      <c r="AC317" s="79" t="b">
        <v>0</v>
      </c>
      <c r="AD317" s="79">
        <v>2</v>
      </c>
      <c r="AE317" s="85" t="s">
        <v>1392</v>
      </c>
      <c r="AF317" s="79" t="b">
        <v>0</v>
      </c>
      <c r="AG317" s="79" t="s">
        <v>1401</v>
      </c>
      <c r="AH317" s="79"/>
      <c r="AI317" s="85" t="s">
        <v>1389</v>
      </c>
      <c r="AJ317" s="79" t="b">
        <v>0</v>
      </c>
      <c r="AK317" s="79">
        <v>0</v>
      </c>
      <c r="AL317" s="85" t="s">
        <v>1389</v>
      </c>
      <c r="AM317" s="79" t="s">
        <v>1411</v>
      </c>
      <c r="AN317" s="79" t="b">
        <v>0</v>
      </c>
      <c r="AO317" s="85" t="s">
        <v>1282</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2</v>
      </c>
      <c r="BD317" s="48">
        <v>3</v>
      </c>
      <c r="BE317" s="49">
        <v>7.6923076923076925</v>
      </c>
      <c r="BF317" s="48">
        <v>0</v>
      </c>
      <c r="BG317" s="49">
        <v>0</v>
      </c>
      <c r="BH317" s="48">
        <v>0</v>
      </c>
      <c r="BI317" s="49">
        <v>0</v>
      </c>
      <c r="BJ317" s="48">
        <v>36</v>
      </c>
      <c r="BK317" s="49">
        <v>92.3076923076923</v>
      </c>
      <c r="BL317" s="48">
        <v>39</v>
      </c>
    </row>
    <row r="318" spans="1:64" ht="15">
      <c r="A318" s="64" t="s">
        <v>349</v>
      </c>
      <c r="B318" s="64" t="s">
        <v>350</v>
      </c>
      <c r="C318" s="65" t="s">
        <v>3678</v>
      </c>
      <c r="D318" s="66">
        <v>3</v>
      </c>
      <c r="E318" s="67" t="s">
        <v>132</v>
      </c>
      <c r="F318" s="68">
        <v>32</v>
      </c>
      <c r="G318" s="65"/>
      <c r="H318" s="69"/>
      <c r="I318" s="70"/>
      <c r="J318" s="70"/>
      <c r="K318" s="34" t="s">
        <v>66</v>
      </c>
      <c r="L318" s="77">
        <v>318</v>
      </c>
      <c r="M318" s="77"/>
      <c r="N318" s="72"/>
      <c r="O318" s="79" t="s">
        <v>396</v>
      </c>
      <c r="P318" s="81">
        <v>43526.75524305556</v>
      </c>
      <c r="Q318" s="79" t="s">
        <v>490</v>
      </c>
      <c r="R318" s="79"/>
      <c r="S318" s="79"/>
      <c r="T318" s="79" t="s">
        <v>584</v>
      </c>
      <c r="U318" s="79"/>
      <c r="V318" s="82" t="s">
        <v>771</v>
      </c>
      <c r="W318" s="81">
        <v>43526.75524305556</v>
      </c>
      <c r="X318" s="82" t="s">
        <v>983</v>
      </c>
      <c r="Y318" s="79"/>
      <c r="Z318" s="79"/>
      <c r="AA318" s="85" t="s">
        <v>1281</v>
      </c>
      <c r="AB318" s="85" t="s">
        <v>1282</v>
      </c>
      <c r="AC318" s="79" t="b">
        <v>0</v>
      </c>
      <c r="AD318" s="79">
        <v>2</v>
      </c>
      <c r="AE318" s="85" t="s">
        <v>1392</v>
      </c>
      <c r="AF318" s="79" t="b">
        <v>0</v>
      </c>
      <c r="AG318" s="79" t="s">
        <v>1401</v>
      </c>
      <c r="AH318" s="79"/>
      <c r="AI318" s="85" t="s">
        <v>1389</v>
      </c>
      <c r="AJ318" s="79" t="b">
        <v>0</v>
      </c>
      <c r="AK318" s="79">
        <v>0</v>
      </c>
      <c r="AL318" s="85" t="s">
        <v>1389</v>
      </c>
      <c r="AM318" s="79" t="s">
        <v>1411</v>
      </c>
      <c r="AN318" s="79" t="b">
        <v>0</v>
      </c>
      <c r="AO318" s="85" t="s">
        <v>1282</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350</v>
      </c>
      <c r="B319" s="64" t="s">
        <v>349</v>
      </c>
      <c r="C319" s="65" t="s">
        <v>3678</v>
      </c>
      <c r="D319" s="66">
        <v>3</v>
      </c>
      <c r="E319" s="67" t="s">
        <v>132</v>
      </c>
      <c r="F319" s="68">
        <v>32</v>
      </c>
      <c r="G319" s="65"/>
      <c r="H319" s="69"/>
      <c r="I319" s="70"/>
      <c r="J319" s="70"/>
      <c r="K319" s="34" t="s">
        <v>66</v>
      </c>
      <c r="L319" s="77">
        <v>319</v>
      </c>
      <c r="M319" s="77"/>
      <c r="N319" s="72"/>
      <c r="O319" s="79" t="s">
        <v>395</v>
      </c>
      <c r="P319" s="81">
        <v>43526.71586805556</v>
      </c>
      <c r="Q319" s="79" t="s">
        <v>491</v>
      </c>
      <c r="R319" s="79"/>
      <c r="S319" s="79"/>
      <c r="T319" s="79" t="s">
        <v>584</v>
      </c>
      <c r="U319" s="79"/>
      <c r="V319" s="82" t="s">
        <v>772</v>
      </c>
      <c r="W319" s="81">
        <v>43526.71586805556</v>
      </c>
      <c r="X319" s="82" t="s">
        <v>984</v>
      </c>
      <c r="Y319" s="79"/>
      <c r="Z319" s="79"/>
      <c r="AA319" s="85" t="s">
        <v>1282</v>
      </c>
      <c r="AB319" s="85" t="s">
        <v>1384</v>
      </c>
      <c r="AC319" s="79" t="b">
        <v>0</v>
      </c>
      <c r="AD319" s="79">
        <v>2</v>
      </c>
      <c r="AE319" s="85" t="s">
        <v>1395</v>
      </c>
      <c r="AF319" s="79" t="b">
        <v>0</v>
      </c>
      <c r="AG319" s="79" t="s">
        <v>1401</v>
      </c>
      <c r="AH319" s="79"/>
      <c r="AI319" s="85" t="s">
        <v>1389</v>
      </c>
      <c r="AJ319" s="79" t="b">
        <v>0</v>
      </c>
      <c r="AK319" s="79">
        <v>0</v>
      </c>
      <c r="AL319" s="85" t="s">
        <v>1389</v>
      </c>
      <c r="AM319" s="79" t="s">
        <v>1412</v>
      </c>
      <c r="AN319" s="79" t="b">
        <v>0</v>
      </c>
      <c r="AO319" s="85" t="s">
        <v>1384</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350</v>
      </c>
      <c r="B320" s="64" t="s">
        <v>390</v>
      </c>
      <c r="C320" s="65" t="s">
        <v>3678</v>
      </c>
      <c r="D320" s="66">
        <v>3</v>
      </c>
      <c r="E320" s="67" t="s">
        <v>132</v>
      </c>
      <c r="F320" s="68">
        <v>32</v>
      </c>
      <c r="G320" s="65"/>
      <c r="H320" s="69"/>
      <c r="I320" s="70"/>
      <c r="J320" s="70"/>
      <c r="K320" s="34" t="s">
        <v>65</v>
      </c>
      <c r="L320" s="77">
        <v>320</v>
      </c>
      <c r="M320" s="77"/>
      <c r="N320" s="72"/>
      <c r="O320" s="79" t="s">
        <v>396</v>
      </c>
      <c r="P320" s="81">
        <v>43526.71586805556</v>
      </c>
      <c r="Q320" s="79" t="s">
        <v>491</v>
      </c>
      <c r="R320" s="79"/>
      <c r="S320" s="79"/>
      <c r="T320" s="79" t="s">
        <v>584</v>
      </c>
      <c r="U320" s="79"/>
      <c r="V320" s="82" t="s">
        <v>772</v>
      </c>
      <c r="W320" s="81">
        <v>43526.71586805556</v>
      </c>
      <c r="X320" s="82" t="s">
        <v>984</v>
      </c>
      <c r="Y320" s="79"/>
      <c r="Z320" s="79"/>
      <c r="AA320" s="85" t="s">
        <v>1282</v>
      </c>
      <c r="AB320" s="85" t="s">
        <v>1384</v>
      </c>
      <c r="AC320" s="79" t="b">
        <v>0</v>
      </c>
      <c r="AD320" s="79">
        <v>2</v>
      </c>
      <c r="AE320" s="85" t="s">
        <v>1395</v>
      </c>
      <c r="AF320" s="79" t="b">
        <v>0</v>
      </c>
      <c r="AG320" s="79" t="s">
        <v>1401</v>
      </c>
      <c r="AH320" s="79"/>
      <c r="AI320" s="85" t="s">
        <v>1389</v>
      </c>
      <c r="AJ320" s="79" t="b">
        <v>0</v>
      </c>
      <c r="AK320" s="79">
        <v>0</v>
      </c>
      <c r="AL320" s="85" t="s">
        <v>1389</v>
      </c>
      <c r="AM320" s="79" t="s">
        <v>1412</v>
      </c>
      <c r="AN320" s="79" t="b">
        <v>0</v>
      </c>
      <c r="AO320" s="85" t="s">
        <v>1384</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2</v>
      </c>
      <c r="BD320" s="48">
        <v>4</v>
      </c>
      <c r="BE320" s="49">
        <v>8.51063829787234</v>
      </c>
      <c r="BF320" s="48">
        <v>0</v>
      </c>
      <c r="BG320" s="49">
        <v>0</v>
      </c>
      <c r="BH320" s="48">
        <v>0</v>
      </c>
      <c r="BI320" s="49">
        <v>0</v>
      </c>
      <c r="BJ320" s="48">
        <v>43</v>
      </c>
      <c r="BK320" s="49">
        <v>91.48936170212765</v>
      </c>
      <c r="BL320" s="48">
        <v>47</v>
      </c>
    </row>
    <row r="321" spans="1:64" ht="15">
      <c r="A321" s="64" t="s">
        <v>351</v>
      </c>
      <c r="B321" s="64" t="s">
        <v>336</v>
      </c>
      <c r="C321" s="65" t="s">
        <v>3678</v>
      </c>
      <c r="D321" s="66">
        <v>3</v>
      </c>
      <c r="E321" s="67" t="s">
        <v>132</v>
      </c>
      <c r="F321" s="68">
        <v>32</v>
      </c>
      <c r="G321" s="65"/>
      <c r="H321" s="69"/>
      <c r="I321" s="70"/>
      <c r="J321" s="70"/>
      <c r="K321" s="34" t="s">
        <v>65</v>
      </c>
      <c r="L321" s="77">
        <v>321</v>
      </c>
      <c r="M321" s="77"/>
      <c r="N321" s="72"/>
      <c r="O321" s="79" t="s">
        <v>395</v>
      </c>
      <c r="P321" s="81">
        <v>43529.152407407404</v>
      </c>
      <c r="Q321" s="79" t="s">
        <v>405</v>
      </c>
      <c r="R321" s="79"/>
      <c r="S321" s="79"/>
      <c r="T321" s="79" t="s">
        <v>590</v>
      </c>
      <c r="U321" s="79"/>
      <c r="V321" s="82" t="s">
        <v>773</v>
      </c>
      <c r="W321" s="81">
        <v>43529.152407407404</v>
      </c>
      <c r="X321" s="82" t="s">
        <v>985</v>
      </c>
      <c r="Y321" s="79"/>
      <c r="Z321" s="79"/>
      <c r="AA321" s="85" t="s">
        <v>1283</v>
      </c>
      <c r="AB321" s="79"/>
      <c r="AC321" s="79" t="b">
        <v>0</v>
      </c>
      <c r="AD321" s="79">
        <v>0</v>
      </c>
      <c r="AE321" s="85" t="s">
        <v>1389</v>
      </c>
      <c r="AF321" s="79" t="b">
        <v>1</v>
      </c>
      <c r="AG321" s="79" t="s">
        <v>1401</v>
      </c>
      <c r="AH321" s="79"/>
      <c r="AI321" s="85" t="s">
        <v>1403</v>
      </c>
      <c r="AJ321" s="79" t="b">
        <v>0</v>
      </c>
      <c r="AK321" s="79">
        <v>3</v>
      </c>
      <c r="AL321" s="85" t="s">
        <v>1284</v>
      </c>
      <c r="AM321" s="79" t="s">
        <v>1412</v>
      </c>
      <c r="AN321" s="79" t="b">
        <v>0</v>
      </c>
      <c r="AO321" s="85" t="s">
        <v>1284</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4</v>
      </c>
      <c r="BC321" s="78" t="str">
        <f>REPLACE(INDEX(GroupVertices[Group],MATCH(Edges[[#This Row],[Vertex 2]],GroupVertices[Vertex],0)),1,1,"")</f>
        <v>4</v>
      </c>
      <c r="BD321" s="48"/>
      <c r="BE321" s="49"/>
      <c r="BF321" s="48"/>
      <c r="BG321" s="49"/>
      <c r="BH321" s="48"/>
      <c r="BI321" s="49"/>
      <c r="BJ321" s="48"/>
      <c r="BK321" s="49"/>
      <c r="BL321" s="48"/>
    </row>
    <row r="322" spans="1:64" ht="15">
      <c r="A322" s="64" t="s">
        <v>336</v>
      </c>
      <c r="B322" s="64" t="s">
        <v>350</v>
      </c>
      <c r="C322" s="65" t="s">
        <v>3678</v>
      </c>
      <c r="D322" s="66">
        <v>3</v>
      </c>
      <c r="E322" s="67" t="s">
        <v>132</v>
      </c>
      <c r="F322" s="68">
        <v>32</v>
      </c>
      <c r="G322" s="65"/>
      <c r="H322" s="69"/>
      <c r="I322" s="70"/>
      <c r="J322" s="70"/>
      <c r="K322" s="34" t="s">
        <v>66</v>
      </c>
      <c r="L322" s="77">
        <v>322</v>
      </c>
      <c r="M322" s="77"/>
      <c r="N322" s="72"/>
      <c r="O322" s="79" t="s">
        <v>396</v>
      </c>
      <c r="P322" s="81">
        <v>43533.689791666664</v>
      </c>
      <c r="Q322" s="79" t="s">
        <v>486</v>
      </c>
      <c r="R322" s="79"/>
      <c r="S322" s="79"/>
      <c r="T322" s="79" t="s">
        <v>613</v>
      </c>
      <c r="U322" s="79"/>
      <c r="V322" s="82" t="s">
        <v>758</v>
      </c>
      <c r="W322" s="81">
        <v>43533.689791666664</v>
      </c>
      <c r="X322" s="82" t="s">
        <v>967</v>
      </c>
      <c r="Y322" s="79"/>
      <c r="Z322" s="79"/>
      <c r="AA322" s="85" t="s">
        <v>1265</v>
      </c>
      <c r="AB322" s="85" t="s">
        <v>1370</v>
      </c>
      <c r="AC322" s="79" t="b">
        <v>0</v>
      </c>
      <c r="AD322" s="79">
        <v>1</v>
      </c>
      <c r="AE322" s="85" t="s">
        <v>1392</v>
      </c>
      <c r="AF322" s="79" t="b">
        <v>0</v>
      </c>
      <c r="AG322" s="79" t="s">
        <v>1401</v>
      </c>
      <c r="AH322" s="79"/>
      <c r="AI322" s="85" t="s">
        <v>1389</v>
      </c>
      <c r="AJ322" s="79" t="b">
        <v>0</v>
      </c>
      <c r="AK322" s="79">
        <v>0</v>
      </c>
      <c r="AL322" s="85" t="s">
        <v>1389</v>
      </c>
      <c r="AM322" s="79" t="s">
        <v>1411</v>
      </c>
      <c r="AN322" s="79" t="b">
        <v>0</v>
      </c>
      <c r="AO322" s="85" t="s">
        <v>1370</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4</v>
      </c>
      <c r="BC322" s="78" t="str">
        <f>REPLACE(INDEX(GroupVertices[Group],MATCH(Edges[[#This Row],[Vertex 2]],GroupVertices[Vertex],0)),1,1,"")</f>
        <v>2</v>
      </c>
      <c r="BD322" s="48"/>
      <c r="BE322" s="49"/>
      <c r="BF322" s="48"/>
      <c r="BG322" s="49"/>
      <c r="BH322" s="48"/>
      <c r="BI322" s="49"/>
      <c r="BJ322" s="48"/>
      <c r="BK322" s="49"/>
      <c r="BL322" s="48"/>
    </row>
    <row r="323" spans="1:64" ht="15">
      <c r="A323" s="64" t="s">
        <v>350</v>
      </c>
      <c r="B323" s="64" t="s">
        <v>336</v>
      </c>
      <c r="C323" s="65" t="s">
        <v>3678</v>
      </c>
      <c r="D323" s="66">
        <v>3</v>
      </c>
      <c r="E323" s="67" t="s">
        <v>132</v>
      </c>
      <c r="F323" s="68">
        <v>32</v>
      </c>
      <c r="G323" s="65"/>
      <c r="H323" s="69"/>
      <c r="I323" s="70"/>
      <c r="J323" s="70"/>
      <c r="K323" s="34" t="s">
        <v>66</v>
      </c>
      <c r="L323" s="77">
        <v>323</v>
      </c>
      <c r="M323" s="77"/>
      <c r="N323" s="72"/>
      <c r="O323" s="79" t="s">
        <v>395</v>
      </c>
      <c r="P323" s="81">
        <v>43527.531689814816</v>
      </c>
      <c r="Q323" s="79" t="s">
        <v>492</v>
      </c>
      <c r="R323" s="82" t="s">
        <v>556</v>
      </c>
      <c r="S323" s="79" t="s">
        <v>576</v>
      </c>
      <c r="T323" s="79" t="s">
        <v>615</v>
      </c>
      <c r="U323" s="79"/>
      <c r="V323" s="82" t="s">
        <v>772</v>
      </c>
      <c r="W323" s="81">
        <v>43527.531689814816</v>
      </c>
      <c r="X323" s="82" t="s">
        <v>986</v>
      </c>
      <c r="Y323" s="79"/>
      <c r="Z323" s="79"/>
      <c r="AA323" s="85" t="s">
        <v>1284</v>
      </c>
      <c r="AB323" s="79"/>
      <c r="AC323" s="79" t="b">
        <v>0</v>
      </c>
      <c r="AD323" s="79">
        <v>8</v>
      </c>
      <c r="AE323" s="85" t="s">
        <v>1389</v>
      </c>
      <c r="AF323" s="79" t="b">
        <v>1</v>
      </c>
      <c r="AG323" s="79" t="s">
        <v>1401</v>
      </c>
      <c r="AH323" s="79"/>
      <c r="AI323" s="85" t="s">
        <v>1403</v>
      </c>
      <c r="AJ323" s="79" t="b">
        <v>0</v>
      </c>
      <c r="AK323" s="79">
        <v>3</v>
      </c>
      <c r="AL323" s="85" t="s">
        <v>1389</v>
      </c>
      <c r="AM323" s="79" t="s">
        <v>1412</v>
      </c>
      <c r="AN323" s="79" t="b">
        <v>0</v>
      </c>
      <c r="AO323" s="85" t="s">
        <v>1284</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4</v>
      </c>
      <c r="BD323" s="48"/>
      <c r="BE323" s="49"/>
      <c r="BF323" s="48"/>
      <c r="BG323" s="49"/>
      <c r="BH323" s="48"/>
      <c r="BI323" s="49"/>
      <c r="BJ323" s="48"/>
      <c r="BK323" s="49"/>
      <c r="BL323" s="48"/>
    </row>
    <row r="324" spans="1:64" ht="15">
      <c r="A324" s="64" t="s">
        <v>351</v>
      </c>
      <c r="B324" s="64" t="s">
        <v>350</v>
      </c>
      <c r="C324" s="65" t="s">
        <v>3678</v>
      </c>
      <c r="D324" s="66">
        <v>3</v>
      </c>
      <c r="E324" s="67" t="s">
        <v>132</v>
      </c>
      <c r="F324" s="68">
        <v>32</v>
      </c>
      <c r="G324" s="65"/>
      <c r="H324" s="69"/>
      <c r="I324" s="70"/>
      <c r="J324" s="70"/>
      <c r="K324" s="34" t="s">
        <v>66</v>
      </c>
      <c r="L324" s="77">
        <v>324</v>
      </c>
      <c r="M324" s="77"/>
      <c r="N324" s="72"/>
      <c r="O324" s="79" t="s">
        <v>395</v>
      </c>
      <c r="P324" s="81">
        <v>43529.152407407404</v>
      </c>
      <c r="Q324" s="79" t="s">
        <v>405</v>
      </c>
      <c r="R324" s="79"/>
      <c r="S324" s="79"/>
      <c r="T324" s="79" t="s">
        <v>590</v>
      </c>
      <c r="U324" s="79"/>
      <c r="V324" s="82" t="s">
        <v>773</v>
      </c>
      <c r="W324" s="81">
        <v>43529.152407407404</v>
      </c>
      <c r="X324" s="82" t="s">
        <v>985</v>
      </c>
      <c r="Y324" s="79"/>
      <c r="Z324" s="79"/>
      <c r="AA324" s="85" t="s">
        <v>1283</v>
      </c>
      <c r="AB324" s="79"/>
      <c r="AC324" s="79" t="b">
        <v>0</v>
      </c>
      <c r="AD324" s="79">
        <v>0</v>
      </c>
      <c r="AE324" s="85" t="s">
        <v>1389</v>
      </c>
      <c r="AF324" s="79" t="b">
        <v>1</v>
      </c>
      <c r="AG324" s="79" t="s">
        <v>1401</v>
      </c>
      <c r="AH324" s="79"/>
      <c r="AI324" s="85" t="s">
        <v>1403</v>
      </c>
      <c r="AJ324" s="79" t="b">
        <v>0</v>
      </c>
      <c r="AK324" s="79">
        <v>3</v>
      </c>
      <c r="AL324" s="85" t="s">
        <v>1284</v>
      </c>
      <c r="AM324" s="79" t="s">
        <v>1412</v>
      </c>
      <c r="AN324" s="79" t="b">
        <v>0</v>
      </c>
      <c r="AO324" s="85" t="s">
        <v>1284</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4</v>
      </c>
      <c r="BC324" s="78" t="str">
        <f>REPLACE(INDEX(GroupVertices[Group],MATCH(Edges[[#This Row],[Vertex 2]],GroupVertices[Vertex],0)),1,1,"")</f>
        <v>2</v>
      </c>
      <c r="BD324" s="48">
        <v>2</v>
      </c>
      <c r="BE324" s="49">
        <v>10</v>
      </c>
      <c r="BF324" s="48">
        <v>0</v>
      </c>
      <c r="BG324" s="49">
        <v>0</v>
      </c>
      <c r="BH324" s="48">
        <v>0</v>
      </c>
      <c r="BI324" s="49">
        <v>0</v>
      </c>
      <c r="BJ324" s="48">
        <v>18</v>
      </c>
      <c r="BK324" s="49">
        <v>90</v>
      </c>
      <c r="BL324" s="48">
        <v>20</v>
      </c>
    </row>
    <row r="325" spans="1:64" ht="15">
      <c r="A325" s="64" t="s">
        <v>350</v>
      </c>
      <c r="B325" s="64" t="s">
        <v>351</v>
      </c>
      <c r="C325" s="65" t="s">
        <v>3678</v>
      </c>
      <c r="D325" s="66">
        <v>3</v>
      </c>
      <c r="E325" s="67" t="s">
        <v>132</v>
      </c>
      <c r="F325" s="68">
        <v>32</v>
      </c>
      <c r="G325" s="65"/>
      <c r="H325" s="69"/>
      <c r="I325" s="70"/>
      <c r="J325" s="70"/>
      <c r="K325" s="34" t="s">
        <v>66</v>
      </c>
      <c r="L325" s="77">
        <v>325</v>
      </c>
      <c r="M325" s="77"/>
      <c r="N325" s="72"/>
      <c r="O325" s="79" t="s">
        <v>395</v>
      </c>
      <c r="P325" s="81">
        <v>43527.531689814816</v>
      </c>
      <c r="Q325" s="79" t="s">
        <v>492</v>
      </c>
      <c r="R325" s="82" t="s">
        <v>556</v>
      </c>
      <c r="S325" s="79" t="s">
        <v>576</v>
      </c>
      <c r="T325" s="79" t="s">
        <v>615</v>
      </c>
      <c r="U325" s="79"/>
      <c r="V325" s="82" t="s">
        <v>772</v>
      </c>
      <c r="W325" s="81">
        <v>43527.531689814816</v>
      </c>
      <c r="X325" s="82" t="s">
        <v>986</v>
      </c>
      <c r="Y325" s="79"/>
      <c r="Z325" s="79"/>
      <c r="AA325" s="85" t="s">
        <v>1284</v>
      </c>
      <c r="AB325" s="79"/>
      <c r="AC325" s="79" t="b">
        <v>0</v>
      </c>
      <c r="AD325" s="79">
        <v>8</v>
      </c>
      <c r="AE325" s="85" t="s">
        <v>1389</v>
      </c>
      <c r="AF325" s="79" t="b">
        <v>1</v>
      </c>
      <c r="AG325" s="79" t="s">
        <v>1401</v>
      </c>
      <c r="AH325" s="79"/>
      <c r="AI325" s="85" t="s">
        <v>1403</v>
      </c>
      <c r="AJ325" s="79" t="b">
        <v>0</v>
      </c>
      <c r="AK325" s="79">
        <v>3</v>
      </c>
      <c r="AL325" s="85" t="s">
        <v>1389</v>
      </c>
      <c r="AM325" s="79" t="s">
        <v>1412</v>
      </c>
      <c r="AN325" s="79" t="b">
        <v>0</v>
      </c>
      <c r="AO325" s="85" t="s">
        <v>1284</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4</v>
      </c>
      <c r="BD325" s="48">
        <v>2</v>
      </c>
      <c r="BE325" s="49">
        <v>10.526315789473685</v>
      </c>
      <c r="BF325" s="48">
        <v>0</v>
      </c>
      <c r="BG325" s="49">
        <v>0</v>
      </c>
      <c r="BH325" s="48">
        <v>0</v>
      </c>
      <c r="BI325" s="49">
        <v>0</v>
      </c>
      <c r="BJ325" s="48">
        <v>17</v>
      </c>
      <c r="BK325" s="49">
        <v>89.47368421052632</v>
      </c>
      <c r="BL325" s="48">
        <v>19</v>
      </c>
    </row>
    <row r="326" spans="1:64" ht="15">
      <c r="A326" s="64" t="s">
        <v>352</v>
      </c>
      <c r="B326" s="64" t="s">
        <v>368</v>
      </c>
      <c r="C326" s="65" t="s">
        <v>3678</v>
      </c>
      <c r="D326" s="66">
        <v>3</v>
      </c>
      <c r="E326" s="67" t="s">
        <v>132</v>
      </c>
      <c r="F326" s="68">
        <v>32</v>
      </c>
      <c r="G326" s="65"/>
      <c r="H326" s="69"/>
      <c r="I326" s="70"/>
      <c r="J326" s="70"/>
      <c r="K326" s="34" t="s">
        <v>65</v>
      </c>
      <c r="L326" s="77">
        <v>326</v>
      </c>
      <c r="M326" s="77"/>
      <c r="N326" s="72"/>
      <c r="O326" s="79" t="s">
        <v>395</v>
      </c>
      <c r="P326" s="81">
        <v>43527.765752314815</v>
      </c>
      <c r="Q326" s="79" t="s">
        <v>402</v>
      </c>
      <c r="R326" s="79"/>
      <c r="S326" s="79"/>
      <c r="T326" s="79" t="s">
        <v>587</v>
      </c>
      <c r="U326" s="79"/>
      <c r="V326" s="82" t="s">
        <v>774</v>
      </c>
      <c r="W326" s="81">
        <v>43527.765752314815</v>
      </c>
      <c r="X326" s="82" t="s">
        <v>987</v>
      </c>
      <c r="Y326" s="79"/>
      <c r="Z326" s="79"/>
      <c r="AA326" s="85" t="s">
        <v>1285</v>
      </c>
      <c r="AB326" s="79"/>
      <c r="AC326" s="79" t="b">
        <v>0</v>
      </c>
      <c r="AD326" s="79">
        <v>0</v>
      </c>
      <c r="AE326" s="85" t="s">
        <v>1389</v>
      </c>
      <c r="AF326" s="79" t="b">
        <v>1</v>
      </c>
      <c r="AG326" s="79" t="s">
        <v>1401</v>
      </c>
      <c r="AH326" s="79"/>
      <c r="AI326" s="85" t="s">
        <v>1402</v>
      </c>
      <c r="AJ326" s="79" t="b">
        <v>0</v>
      </c>
      <c r="AK326" s="79">
        <v>9</v>
      </c>
      <c r="AL326" s="85" t="s">
        <v>1286</v>
      </c>
      <c r="AM326" s="79" t="s">
        <v>1412</v>
      </c>
      <c r="AN326" s="79" t="b">
        <v>0</v>
      </c>
      <c r="AO326" s="85" t="s">
        <v>1286</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6</v>
      </c>
      <c r="BC326" s="78" t="str">
        <f>REPLACE(INDEX(GroupVertices[Group],MATCH(Edges[[#This Row],[Vertex 2]],GroupVertices[Vertex],0)),1,1,"")</f>
        <v>6</v>
      </c>
      <c r="BD326" s="48"/>
      <c r="BE326" s="49"/>
      <c r="BF326" s="48"/>
      <c r="BG326" s="49"/>
      <c r="BH326" s="48"/>
      <c r="BI326" s="49"/>
      <c r="BJ326" s="48"/>
      <c r="BK326" s="49"/>
      <c r="BL326" s="48"/>
    </row>
    <row r="327" spans="1:64" ht="15">
      <c r="A327" s="64" t="s">
        <v>350</v>
      </c>
      <c r="B327" s="64" t="s">
        <v>368</v>
      </c>
      <c r="C327" s="65" t="s">
        <v>3678</v>
      </c>
      <c r="D327" s="66">
        <v>3</v>
      </c>
      <c r="E327" s="67" t="s">
        <v>132</v>
      </c>
      <c r="F327" s="68">
        <v>32</v>
      </c>
      <c r="G327" s="65"/>
      <c r="H327" s="69"/>
      <c r="I327" s="70"/>
      <c r="J327" s="70"/>
      <c r="K327" s="34" t="s">
        <v>65</v>
      </c>
      <c r="L327" s="77">
        <v>327</v>
      </c>
      <c r="M327" s="77"/>
      <c r="N327" s="72"/>
      <c r="O327" s="79" t="s">
        <v>395</v>
      </c>
      <c r="P327" s="81">
        <v>43527.53859953704</v>
      </c>
      <c r="Q327" s="79" t="s">
        <v>493</v>
      </c>
      <c r="R327" s="82" t="s">
        <v>557</v>
      </c>
      <c r="S327" s="79" t="s">
        <v>576</v>
      </c>
      <c r="T327" s="79" t="s">
        <v>587</v>
      </c>
      <c r="U327" s="79"/>
      <c r="V327" s="82" t="s">
        <v>772</v>
      </c>
      <c r="W327" s="81">
        <v>43527.53859953704</v>
      </c>
      <c r="X327" s="82" t="s">
        <v>988</v>
      </c>
      <c r="Y327" s="79"/>
      <c r="Z327" s="79"/>
      <c r="AA327" s="85" t="s">
        <v>1286</v>
      </c>
      <c r="AB327" s="79"/>
      <c r="AC327" s="79" t="b">
        <v>0</v>
      </c>
      <c r="AD327" s="79">
        <v>23</v>
      </c>
      <c r="AE327" s="85" t="s">
        <v>1389</v>
      </c>
      <c r="AF327" s="79" t="b">
        <v>1</v>
      </c>
      <c r="AG327" s="79" t="s">
        <v>1401</v>
      </c>
      <c r="AH327" s="79"/>
      <c r="AI327" s="85" t="s">
        <v>1402</v>
      </c>
      <c r="AJ327" s="79" t="b">
        <v>0</v>
      </c>
      <c r="AK327" s="79">
        <v>9</v>
      </c>
      <c r="AL327" s="85" t="s">
        <v>1389</v>
      </c>
      <c r="AM327" s="79" t="s">
        <v>1412</v>
      </c>
      <c r="AN327" s="79" t="b">
        <v>0</v>
      </c>
      <c r="AO327" s="85" t="s">
        <v>1286</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6</v>
      </c>
      <c r="BD327" s="48"/>
      <c r="BE327" s="49"/>
      <c r="BF327" s="48"/>
      <c r="BG327" s="49"/>
      <c r="BH327" s="48"/>
      <c r="BI327" s="49"/>
      <c r="BJ327" s="48"/>
      <c r="BK327" s="49"/>
      <c r="BL327" s="48"/>
    </row>
    <row r="328" spans="1:64" ht="15">
      <c r="A328" s="64" t="s">
        <v>352</v>
      </c>
      <c r="B328" s="64" t="s">
        <v>350</v>
      </c>
      <c r="C328" s="65" t="s">
        <v>3678</v>
      </c>
      <c r="D328" s="66">
        <v>3</v>
      </c>
      <c r="E328" s="67" t="s">
        <v>132</v>
      </c>
      <c r="F328" s="68">
        <v>32</v>
      </c>
      <c r="G328" s="65"/>
      <c r="H328" s="69"/>
      <c r="I328" s="70"/>
      <c r="J328" s="70"/>
      <c r="K328" s="34" t="s">
        <v>66</v>
      </c>
      <c r="L328" s="77">
        <v>328</v>
      </c>
      <c r="M328" s="77"/>
      <c r="N328" s="72"/>
      <c r="O328" s="79" t="s">
        <v>395</v>
      </c>
      <c r="P328" s="81">
        <v>43527.765752314815</v>
      </c>
      <c r="Q328" s="79" t="s">
        <v>402</v>
      </c>
      <c r="R328" s="79"/>
      <c r="S328" s="79"/>
      <c r="T328" s="79" t="s">
        <v>587</v>
      </c>
      <c r="U328" s="79"/>
      <c r="V328" s="82" t="s">
        <v>774</v>
      </c>
      <c r="W328" s="81">
        <v>43527.765752314815</v>
      </c>
      <c r="X328" s="82" t="s">
        <v>987</v>
      </c>
      <c r="Y328" s="79"/>
      <c r="Z328" s="79"/>
      <c r="AA328" s="85" t="s">
        <v>1285</v>
      </c>
      <c r="AB328" s="79"/>
      <c r="AC328" s="79" t="b">
        <v>0</v>
      </c>
      <c r="AD328" s="79">
        <v>0</v>
      </c>
      <c r="AE328" s="85" t="s">
        <v>1389</v>
      </c>
      <c r="AF328" s="79" t="b">
        <v>1</v>
      </c>
      <c r="AG328" s="79" t="s">
        <v>1401</v>
      </c>
      <c r="AH328" s="79"/>
      <c r="AI328" s="85" t="s">
        <v>1402</v>
      </c>
      <c r="AJ328" s="79" t="b">
        <v>0</v>
      </c>
      <c r="AK328" s="79">
        <v>9</v>
      </c>
      <c r="AL328" s="85" t="s">
        <v>1286</v>
      </c>
      <c r="AM328" s="79" t="s">
        <v>1412</v>
      </c>
      <c r="AN328" s="79" t="b">
        <v>0</v>
      </c>
      <c r="AO328" s="85" t="s">
        <v>1286</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6</v>
      </c>
      <c r="BC328" s="78" t="str">
        <f>REPLACE(INDEX(GroupVertices[Group],MATCH(Edges[[#This Row],[Vertex 2]],GroupVertices[Vertex],0)),1,1,"")</f>
        <v>2</v>
      </c>
      <c r="BD328" s="48">
        <v>0</v>
      </c>
      <c r="BE328" s="49">
        <v>0</v>
      </c>
      <c r="BF328" s="48">
        <v>1</v>
      </c>
      <c r="BG328" s="49">
        <v>5.555555555555555</v>
      </c>
      <c r="BH328" s="48">
        <v>0</v>
      </c>
      <c r="BI328" s="49">
        <v>0</v>
      </c>
      <c r="BJ328" s="48">
        <v>17</v>
      </c>
      <c r="BK328" s="49">
        <v>94.44444444444444</v>
      </c>
      <c r="BL328" s="48">
        <v>18</v>
      </c>
    </row>
    <row r="329" spans="1:64" ht="15">
      <c r="A329" s="64" t="s">
        <v>350</v>
      </c>
      <c r="B329" s="64" t="s">
        <v>352</v>
      </c>
      <c r="C329" s="65" t="s">
        <v>3678</v>
      </c>
      <c r="D329" s="66">
        <v>3</v>
      </c>
      <c r="E329" s="67" t="s">
        <v>132</v>
      </c>
      <c r="F329" s="68">
        <v>32</v>
      </c>
      <c r="G329" s="65"/>
      <c r="H329" s="69"/>
      <c r="I329" s="70"/>
      <c r="J329" s="70"/>
      <c r="K329" s="34" t="s">
        <v>66</v>
      </c>
      <c r="L329" s="77">
        <v>329</v>
      </c>
      <c r="M329" s="77"/>
      <c r="N329" s="72"/>
      <c r="O329" s="79" t="s">
        <v>395</v>
      </c>
      <c r="P329" s="81">
        <v>43527.53859953704</v>
      </c>
      <c r="Q329" s="79" t="s">
        <v>493</v>
      </c>
      <c r="R329" s="82" t="s">
        <v>557</v>
      </c>
      <c r="S329" s="79" t="s">
        <v>576</v>
      </c>
      <c r="T329" s="79" t="s">
        <v>587</v>
      </c>
      <c r="U329" s="79"/>
      <c r="V329" s="82" t="s">
        <v>772</v>
      </c>
      <c r="W329" s="81">
        <v>43527.53859953704</v>
      </c>
      <c r="X329" s="82" t="s">
        <v>988</v>
      </c>
      <c r="Y329" s="79"/>
      <c r="Z329" s="79"/>
      <c r="AA329" s="85" t="s">
        <v>1286</v>
      </c>
      <c r="AB329" s="79"/>
      <c r="AC329" s="79" t="b">
        <v>0</v>
      </c>
      <c r="AD329" s="79">
        <v>23</v>
      </c>
      <c r="AE329" s="85" t="s">
        <v>1389</v>
      </c>
      <c r="AF329" s="79" t="b">
        <v>1</v>
      </c>
      <c r="AG329" s="79" t="s">
        <v>1401</v>
      </c>
      <c r="AH329" s="79"/>
      <c r="AI329" s="85" t="s">
        <v>1402</v>
      </c>
      <c r="AJ329" s="79" t="b">
        <v>0</v>
      </c>
      <c r="AK329" s="79">
        <v>9</v>
      </c>
      <c r="AL329" s="85" t="s">
        <v>1389</v>
      </c>
      <c r="AM329" s="79" t="s">
        <v>1412</v>
      </c>
      <c r="AN329" s="79" t="b">
        <v>0</v>
      </c>
      <c r="AO329" s="85" t="s">
        <v>1286</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6</v>
      </c>
      <c r="BD329" s="48">
        <v>0</v>
      </c>
      <c r="BE329" s="49">
        <v>0</v>
      </c>
      <c r="BF329" s="48">
        <v>1</v>
      </c>
      <c r="BG329" s="49">
        <v>6.666666666666667</v>
      </c>
      <c r="BH329" s="48">
        <v>0</v>
      </c>
      <c r="BI329" s="49">
        <v>0</v>
      </c>
      <c r="BJ329" s="48">
        <v>14</v>
      </c>
      <c r="BK329" s="49">
        <v>93.33333333333333</v>
      </c>
      <c r="BL329" s="48">
        <v>15</v>
      </c>
    </row>
    <row r="330" spans="1:64" ht="15">
      <c r="A330" s="64" t="s">
        <v>353</v>
      </c>
      <c r="B330" s="64" t="s">
        <v>354</v>
      </c>
      <c r="C330" s="65" t="s">
        <v>3678</v>
      </c>
      <c r="D330" s="66">
        <v>3</v>
      </c>
      <c r="E330" s="67" t="s">
        <v>132</v>
      </c>
      <c r="F330" s="68">
        <v>32</v>
      </c>
      <c r="G330" s="65"/>
      <c r="H330" s="69"/>
      <c r="I330" s="70"/>
      <c r="J330" s="70"/>
      <c r="K330" s="34" t="s">
        <v>66</v>
      </c>
      <c r="L330" s="77">
        <v>330</v>
      </c>
      <c r="M330" s="77"/>
      <c r="N330" s="72"/>
      <c r="O330" s="79" t="s">
        <v>395</v>
      </c>
      <c r="P330" s="81">
        <v>43530.911828703705</v>
      </c>
      <c r="Q330" s="79" t="s">
        <v>494</v>
      </c>
      <c r="R330" s="82" t="s">
        <v>558</v>
      </c>
      <c r="S330" s="79" t="s">
        <v>576</v>
      </c>
      <c r="T330" s="79" t="s">
        <v>584</v>
      </c>
      <c r="U330" s="79"/>
      <c r="V330" s="82" t="s">
        <v>775</v>
      </c>
      <c r="W330" s="81">
        <v>43530.911828703705</v>
      </c>
      <c r="X330" s="82" t="s">
        <v>989</v>
      </c>
      <c r="Y330" s="79"/>
      <c r="Z330" s="79"/>
      <c r="AA330" s="85" t="s">
        <v>1287</v>
      </c>
      <c r="AB330" s="79"/>
      <c r="AC330" s="79" t="b">
        <v>0</v>
      </c>
      <c r="AD330" s="79">
        <v>7</v>
      </c>
      <c r="AE330" s="85" t="s">
        <v>1389</v>
      </c>
      <c r="AF330" s="79" t="b">
        <v>1</v>
      </c>
      <c r="AG330" s="79" t="s">
        <v>1401</v>
      </c>
      <c r="AH330" s="79"/>
      <c r="AI330" s="85" t="s">
        <v>1291</v>
      </c>
      <c r="AJ330" s="79" t="b">
        <v>0</v>
      </c>
      <c r="AK330" s="79">
        <v>1</v>
      </c>
      <c r="AL330" s="85" t="s">
        <v>1389</v>
      </c>
      <c r="AM330" s="79" t="s">
        <v>1411</v>
      </c>
      <c r="AN330" s="79" t="b">
        <v>0</v>
      </c>
      <c r="AO330" s="85" t="s">
        <v>1287</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354</v>
      </c>
      <c r="B331" s="64" t="s">
        <v>353</v>
      </c>
      <c r="C331" s="65" t="s">
        <v>3679</v>
      </c>
      <c r="D331" s="66">
        <v>4.4</v>
      </c>
      <c r="E331" s="67" t="s">
        <v>136</v>
      </c>
      <c r="F331" s="68">
        <v>30.470588235294116</v>
      </c>
      <c r="G331" s="65"/>
      <c r="H331" s="69"/>
      <c r="I331" s="70"/>
      <c r="J331" s="70"/>
      <c r="K331" s="34" t="s">
        <v>66</v>
      </c>
      <c r="L331" s="77">
        <v>331</v>
      </c>
      <c r="M331" s="77"/>
      <c r="N331" s="72"/>
      <c r="O331" s="79" t="s">
        <v>395</v>
      </c>
      <c r="P331" s="81">
        <v>43530.5721412037</v>
      </c>
      <c r="Q331" s="79" t="s">
        <v>411</v>
      </c>
      <c r="R331" s="79"/>
      <c r="S331" s="79"/>
      <c r="T331" s="79"/>
      <c r="U331" s="79"/>
      <c r="V331" s="82" t="s">
        <v>776</v>
      </c>
      <c r="W331" s="81">
        <v>43530.5721412037</v>
      </c>
      <c r="X331" s="82" t="s">
        <v>990</v>
      </c>
      <c r="Y331" s="79"/>
      <c r="Z331" s="79"/>
      <c r="AA331" s="85" t="s">
        <v>1288</v>
      </c>
      <c r="AB331" s="79"/>
      <c r="AC331" s="79" t="b">
        <v>0</v>
      </c>
      <c r="AD331" s="79">
        <v>0</v>
      </c>
      <c r="AE331" s="85" t="s">
        <v>1389</v>
      </c>
      <c r="AF331" s="79" t="b">
        <v>0</v>
      </c>
      <c r="AG331" s="79" t="s">
        <v>1401</v>
      </c>
      <c r="AH331" s="79"/>
      <c r="AI331" s="85" t="s">
        <v>1389</v>
      </c>
      <c r="AJ331" s="79" t="b">
        <v>0</v>
      </c>
      <c r="AK331" s="79">
        <v>2</v>
      </c>
      <c r="AL331" s="85" t="s">
        <v>1291</v>
      </c>
      <c r="AM331" s="79" t="s">
        <v>1411</v>
      </c>
      <c r="AN331" s="79" t="b">
        <v>0</v>
      </c>
      <c r="AO331" s="85" t="s">
        <v>1291</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2</v>
      </c>
      <c r="BC331" s="78" t="str">
        <f>REPLACE(INDEX(GroupVertices[Group],MATCH(Edges[[#This Row],[Vertex 2]],GroupVertices[Vertex],0)),1,1,"")</f>
        <v>2</v>
      </c>
      <c r="BD331" s="48">
        <v>1</v>
      </c>
      <c r="BE331" s="49">
        <v>4.761904761904762</v>
      </c>
      <c r="BF331" s="48">
        <v>0</v>
      </c>
      <c r="BG331" s="49">
        <v>0</v>
      </c>
      <c r="BH331" s="48">
        <v>0</v>
      </c>
      <c r="BI331" s="49">
        <v>0</v>
      </c>
      <c r="BJ331" s="48">
        <v>20</v>
      </c>
      <c r="BK331" s="49">
        <v>95.23809523809524</v>
      </c>
      <c r="BL331" s="48">
        <v>21</v>
      </c>
    </row>
    <row r="332" spans="1:64" ht="15">
      <c r="A332" s="64" t="s">
        <v>354</v>
      </c>
      <c r="B332" s="64" t="s">
        <v>350</v>
      </c>
      <c r="C332" s="65" t="s">
        <v>3678</v>
      </c>
      <c r="D332" s="66">
        <v>3</v>
      </c>
      <c r="E332" s="67" t="s">
        <v>132</v>
      </c>
      <c r="F332" s="68">
        <v>32</v>
      </c>
      <c r="G332" s="65"/>
      <c r="H332" s="69"/>
      <c r="I332" s="70"/>
      <c r="J332" s="70"/>
      <c r="K332" s="34" t="s">
        <v>66</v>
      </c>
      <c r="L332" s="77">
        <v>332</v>
      </c>
      <c r="M332" s="77"/>
      <c r="N332" s="72"/>
      <c r="O332" s="79" t="s">
        <v>395</v>
      </c>
      <c r="P332" s="81">
        <v>43530.5721412037</v>
      </c>
      <c r="Q332" s="79" t="s">
        <v>411</v>
      </c>
      <c r="R332" s="79"/>
      <c r="S332" s="79"/>
      <c r="T332" s="79"/>
      <c r="U332" s="79"/>
      <c r="V332" s="82" t="s">
        <v>776</v>
      </c>
      <c r="W332" s="81">
        <v>43530.5721412037</v>
      </c>
      <c r="X332" s="82" t="s">
        <v>990</v>
      </c>
      <c r="Y332" s="79"/>
      <c r="Z332" s="79"/>
      <c r="AA332" s="85" t="s">
        <v>1288</v>
      </c>
      <c r="AB332" s="79"/>
      <c r="AC332" s="79" t="b">
        <v>0</v>
      </c>
      <c r="AD332" s="79">
        <v>0</v>
      </c>
      <c r="AE332" s="85" t="s">
        <v>1389</v>
      </c>
      <c r="AF332" s="79" t="b">
        <v>0</v>
      </c>
      <c r="AG332" s="79" t="s">
        <v>1401</v>
      </c>
      <c r="AH332" s="79"/>
      <c r="AI332" s="85" t="s">
        <v>1389</v>
      </c>
      <c r="AJ332" s="79" t="b">
        <v>0</v>
      </c>
      <c r="AK332" s="79">
        <v>2</v>
      </c>
      <c r="AL332" s="85" t="s">
        <v>1291</v>
      </c>
      <c r="AM332" s="79" t="s">
        <v>1411</v>
      </c>
      <c r="AN332" s="79" t="b">
        <v>0</v>
      </c>
      <c r="AO332" s="85" t="s">
        <v>1291</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354</v>
      </c>
      <c r="B333" s="64" t="s">
        <v>353</v>
      </c>
      <c r="C333" s="65" t="s">
        <v>3679</v>
      </c>
      <c r="D333" s="66">
        <v>4.4</v>
      </c>
      <c r="E333" s="67" t="s">
        <v>136</v>
      </c>
      <c r="F333" s="68">
        <v>30.470588235294116</v>
      </c>
      <c r="G333" s="65"/>
      <c r="H333" s="69"/>
      <c r="I333" s="70"/>
      <c r="J333" s="70"/>
      <c r="K333" s="34" t="s">
        <v>66</v>
      </c>
      <c r="L333" s="77">
        <v>333</v>
      </c>
      <c r="M333" s="77"/>
      <c r="N333" s="72"/>
      <c r="O333" s="79" t="s">
        <v>395</v>
      </c>
      <c r="P333" s="81">
        <v>43531.02085648148</v>
      </c>
      <c r="Q333" s="79" t="s">
        <v>495</v>
      </c>
      <c r="R333" s="79"/>
      <c r="S333" s="79"/>
      <c r="T333" s="79"/>
      <c r="U333" s="79"/>
      <c r="V333" s="82" t="s">
        <v>776</v>
      </c>
      <c r="W333" s="81">
        <v>43531.02085648148</v>
      </c>
      <c r="X333" s="82" t="s">
        <v>991</v>
      </c>
      <c r="Y333" s="79"/>
      <c r="Z333" s="79"/>
      <c r="AA333" s="85" t="s">
        <v>1289</v>
      </c>
      <c r="AB333" s="79"/>
      <c r="AC333" s="79" t="b">
        <v>0</v>
      </c>
      <c r="AD333" s="79">
        <v>0</v>
      </c>
      <c r="AE333" s="85" t="s">
        <v>1389</v>
      </c>
      <c r="AF333" s="79" t="b">
        <v>1</v>
      </c>
      <c r="AG333" s="79" t="s">
        <v>1401</v>
      </c>
      <c r="AH333" s="79"/>
      <c r="AI333" s="85" t="s">
        <v>1291</v>
      </c>
      <c r="AJ333" s="79" t="b">
        <v>0</v>
      </c>
      <c r="AK333" s="79">
        <v>1</v>
      </c>
      <c r="AL333" s="85" t="s">
        <v>1287</v>
      </c>
      <c r="AM333" s="79" t="s">
        <v>1411</v>
      </c>
      <c r="AN333" s="79" t="b">
        <v>0</v>
      </c>
      <c r="AO333" s="85" t="s">
        <v>1287</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2</v>
      </c>
      <c r="BC333" s="78" t="str">
        <f>REPLACE(INDEX(GroupVertices[Group],MATCH(Edges[[#This Row],[Vertex 2]],GroupVertices[Vertex],0)),1,1,"")</f>
        <v>2</v>
      </c>
      <c r="BD333" s="48">
        <v>1</v>
      </c>
      <c r="BE333" s="49">
        <v>3.7037037037037037</v>
      </c>
      <c r="BF333" s="48">
        <v>0</v>
      </c>
      <c r="BG333" s="49">
        <v>0</v>
      </c>
      <c r="BH333" s="48">
        <v>0</v>
      </c>
      <c r="BI333" s="49">
        <v>0</v>
      </c>
      <c r="BJ333" s="48">
        <v>26</v>
      </c>
      <c r="BK333" s="49">
        <v>96.29629629629629</v>
      </c>
      <c r="BL333" s="48">
        <v>27</v>
      </c>
    </row>
    <row r="334" spans="1:64" ht="15">
      <c r="A334" s="64" t="s">
        <v>354</v>
      </c>
      <c r="B334" s="64" t="s">
        <v>306</v>
      </c>
      <c r="C334" s="65" t="s">
        <v>3678</v>
      </c>
      <c r="D334" s="66">
        <v>3</v>
      </c>
      <c r="E334" s="67" t="s">
        <v>132</v>
      </c>
      <c r="F334" s="68">
        <v>32</v>
      </c>
      <c r="G334" s="65"/>
      <c r="H334" s="69"/>
      <c r="I334" s="70"/>
      <c r="J334" s="70"/>
      <c r="K334" s="34" t="s">
        <v>65</v>
      </c>
      <c r="L334" s="77">
        <v>334</v>
      </c>
      <c r="M334" s="77"/>
      <c r="N334" s="72"/>
      <c r="O334" s="79" t="s">
        <v>395</v>
      </c>
      <c r="P334" s="81">
        <v>43533.665</v>
      </c>
      <c r="Q334" s="79" t="s">
        <v>448</v>
      </c>
      <c r="R334" s="79"/>
      <c r="S334" s="79"/>
      <c r="T334" s="79" t="s">
        <v>584</v>
      </c>
      <c r="U334" s="79"/>
      <c r="V334" s="82" t="s">
        <v>776</v>
      </c>
      <c r="W334" s="81">
        <v>43533.665</v>
      </c>
      <c r="X334" s="82" t="s">
        <v>992</v>
      </c>
      <c r="Y334" s="79"/>
      <c r="Z334" s="79"/>
      <c r="AA334" s="85" t="s">
        <v>1290</v>
      </c>
      <c r="AB334" s="79"/>
      <c r="AC334" s="79" t="b">
        <v>0</v>
      </c>
      <c r="AD334" s="79">
        <v>0</v>
      </c>
      <c r="AE334" s="85" t="s">
        <v>1389</v>
      </c>
      <c r="AF334" s="79" t="b">
        <v>0</v>
      </c>
      <c r="AG334" s="79" t="s">
        <v>1401</v>
      </c>
      <c r="AH334" s="79"/>
      <c r="AI334" s="85" t="s">
        <v>1389</v>
      </c>
      <c r="AJ334" s="79" t="b">
        <v>0</v>
      </c>
      <c r="AK334" s="79">
        <v>11</v>
      </c>
      <c r="AL334" s="85" t="s">
        <v>1358</v>
      </c>
      <c r="AM334" s="79" t="s">
        <v>1411</v>
      </c>
      <c r="AN334" s="79" t="b">
        <v>0</v>
      </c>
      <c r="AO334" s="85" t="s">
        <v>1358</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1</v>
      </c>
      <c r="BD334" s="48">
        <v>2</v>
      </c>
      <c r="BE334" s="49">
        <v>10</v>
      </c>
      <c r="BF334" s="48">
        <v>0</v>
      </c>
      <c r="BG334" s="49">
        <v>0</v>
      </c>
      <c r="BH334" s="48">
        <v>0</v>
      </c>
      <c r="BI334" s="49">
        <v>0</v>
      </c>
      <c r="BJ334" s="48">
        <v>18</v>
      </c>
      <c r="BK334" s="49">
        <v>90</v>
      </c>
      <c r="BL334" s="48">
        <v>20</v>
      </c>
    </row>
    <row r="335" spans="1:64" ht="15">
      <c r="A335" s="64" t="s">
        <v>350</v>
      </c>
      <c r="B335" s="64" t="s">
        <v>354</v>
      </c>
      <c r="C335" s="65" t="s">
        <v>3678</v>
      </c>
      <c r="D335" s="66">
        <v>3</v>
      </c>
      <c r="E335" s="67" t="s">
        <v>132</v>
      </c>
      <c r="F335" s="68">
        <v>32</v>
      </c>
      <c r="G335" s="65"/>
      <c r="H335" s="69"/>
      <c r="I335" s="70"/>
      <c r="J335" s="70"/>
      <c r="K335" s="34" t="s">
        <v>66</v>
      </c>
      <c r="L335" s="77">
        <v>335</v>
      </c>
      <c r="M335" s="77"/>
      <c r="N335" s="72"/>
      <c r="O335" s="79" t="s">
        <v>395</v>
      </c>
      <c r="P335" s="81">
        <v>43530.5640625</v>
      </c>
      <c r="Q335" s="79" t="s">
        <v>496</v>
      </c>
      <c r="R335" s="82" t="s">
        <v>559</v>
      </c>
      <c r="S335" s="79" t="s">
        <v>579</v>
      </c>
      <c r="T335" s="79" t="s">
        <v>584</v>
      </c>
      <c r="U335" s="82" t="s">
        <v>633</v>
      </c>
      <c r="V335" s="82" t="s">
        <v>633</v>
      </c>
      <c r="W335" s="81">
        <v>43530.5640625</v>
      </c>
      <c r="X335" s="82" t="s">
        <v>993</v>
      </c>
      <c r="Y335" s="79"/>
      <c r="Z335" s="79"/>
      <c r="AA335" s="85" t="s">
        <v>1291</v>
      </c>
      <c r="AB335" s="79"/>
      <c r="AC335" s="79" t="b">
        <v>0</v>
      </c>
      <c r="AD335" s="79">
        <v>6</v>
      </c>
      <c r="AE335" s="85" t="s">
        <v>1389</v>
      </c>
      <c r="AF335" s="79" t="b">
        <v>0</v>
      </c>
      <c r="AG335" s="79" t="s">
        <v>1401</v>
      </c>
      <c r="AH335" s="79"/>
      <c r="AI335" s="85" t="s">
        <v>1389</v>
      </c>
      <c r="AJ335" s="79" t="b">
        <v>0</v>
      </c>
      <c r="AK335" s="79">
        <v>2</v>
      </c>
      <c r="AL335" s="85" t="s">
        <v>1389</v>
      </c>
      <c r="AM335" s="79" t="s">
        <v>1412</v>
      </c>
      <c r="AN335" s="79" t="b">
        <v>0</v>
      </c>
      <c r="AO335" s="85" t="s">
        <v>1291</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353</v>
      </c>
      <c r="B336" s="64" t="s">
        <v>350</v>
      </c>
      <c r="C336" s="65" t="s">
        <v>3678</v>
      </c>
      <c r="D336" s="66">
        <v>3</v>
      </c>
      <c r="E336" s="67" t="s">
        <v>132</v>
      </c>
      <c r="F336" s="68">
        <v>32</v>
      </c>
      <c r="G336" s="65"/>
      <c r="H336" s="69"/>
      <c r="I336" s="70"/>
      <c r="J336" s="70"/>
      <c r="K336" s="34" t="s">
        <v>66</v>
      </c>
      <c r="L336" s="77">
        <v>336</v>
      </c>
      <c r="M336" s="77"/>
      <c r="N336" s="72"/>
      <c r="O336" s="79" t="s">
        <v>395</v>
      </c>
      <c r="P336" s="81">
        <v>43530.911828703705</v>
      </c>
      <c r="Q336" s="79" t="s">
        <v>494</v>
      </c>
      <c r="R336" s="82" t="s">
        <v>558</v>
      </c>
      <c r="S336" s="79" t="s">
        <v>576</v>
      </c>
      <c r="T336" s="79" t="s">
        <v>584</v>
      </c>
      <c r="U336" s="79"/>
      <c r="V336" s="82" t="s">
        <v>775</v>
      </c>
      <c r="W336" s="81">
        <v>43530.911828703705</v>
      </c>
      <c r="X336" s="82" t="s">
        <v>989</v>
      </c>
      <c r="Y336" s="79"/>
      <c r="Z336" s="79"/>
      <c r="AA336" s="85" t="s">
        <v>1287</v>
      </c>
      <c r="AB336" s="79"/>
      <c r="AC336" s="79" t="b">
        <v>0</v>
      </c>
      <c r="AD336" s="79">
        <v>7</v>
      </c>
      <c r="AE336" s="85" t="s">
        <v>1389</v>
      </c>
      <c r="AF336" s="79" t="b">
        <v>1</v>
      </c>
      <c r="AG336" s="79" t="s">
        <v>1401</v>
      </c>
      <c r="AH336" s="79"/>
      <c r="AI336" s="85" t="s">
        <v>1291</v>
      </c>
      <c r="AJ336" s="79" t="b">
        <v>0</v>
      </c>
      <c r="AK336" s="79">
        <v>1</v>
      </c>
      <c r="AL336" s="85" t="s">
        <v>1389</v>
      </c>
      <c r="AM336" s="79" t="s">
        <v>1411</v>
      </c>
      <c r="AN336" s="79" t="b">
        <v>0</v>
      </c>
      <c r="AO336" s="85" t="s">
        <v>1287</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1</v>
      </c>
      <c r="BE336" s="49">
        <v>2.9411764705882355</v>
      </c>
      <c r="BF336" s="48">
        <v>0</v>
      </c>
      <c r="BG336" s="49">
        <v>0</v>
      </c>
      <c r="BH336" s="48">
        <v>0</v>
      </c>
      <c r="BI336" s="49">
        <v>0</v>
      </c>
      <c r="BJ336" s="48">
        <v>33</v>
      </c>
      <c r="BK336" s="49">
        <v>97.05882352941177</v>
      </c>
      <c r="BL336" s="48">
        <v>34</v>
      </c>
    </row>
    <row r="337" spans="1:64" ht="15">
      <c r="A337" s="64" t="s">
        <v>350</v>
      </c>
      <c r="B337" s="64" t="s">
        <v>353</v>
      </c>
      <c r="C337" s="65" t="s">
        <v>3678</v>
      </c>
      <c r="D337" s="66">
        <v>3</v>
      </c>
      <c r="E337" s="67" t="s">
        <v>132</v>
      </c>
      <c r="F337" s="68">
        <v>32</v>
      </c>
      <c r="G337" s="65"/>
      <c r="H337" s="69"/>
      <c r="I337" s="70"/>
      <c r="J337" s="70"/>
      <c r="K337" s="34" t="s">
        <v>66</v>
      </c>
      <c r="L337" s="77">
        <v>337</v>
      </c>
      <c r="M337" s="77"/>
      <c r="N337" s="72"/>
      <c r="O337" s="79" t="s">
        <v>395</v>
      </c>
      <c r="P337" s="81">
        <v>43530.5640625</v>
      </c>
      <c r="Q337" s="79" t="s">
        <v>496</v>
      </c>
      <c r="R337" s="82" t="s">
        <v>559</v>
      </c>
      <c r="S337" s="79" t="s">
        <v>579</v>
      </c>
      <c r="T337" s="79" t="s">
        <v>584</v>
      </c>
      <c r="U337" s="82" t="s">
        <v>633</v>
      </c>
      <c r="V337" s="82" t="s">
        <v>633</v>
      </c>
      <c r="W337" s="81">
        <v>43530.5640625</v>
      </c>
      <c r="X337" s="82" t="s">
        <v>993</v>
      </c>
      <c r="Y337" s="79"/>
      <c r="Z337" s="79"/>
      <c r="AA337" s="85" t="s">
        <v>1291</v>
      </c>
      <c r="AB337" s="79"/>
      <c r="AC337" s="79" t="b">
        <v>0</v>
      </c>
      <c r="AD337" s="79">
        <v>6</v>
      </c>
      <c r="AE337" s="85" t="s">
        <v>1389</v>
      </c>
      <c r="AF337" s="79" t="b">
        <v>0</v>
      </c>
      <c r="AG337" s="79" t="s">
        <v>1401</v>
      </c>
      <c r="AH337" s="79"/>
      <c r="AI337" s="85" t="s">
        <v>1389</v>
      </c>
      <c r="AJ337" s="79" t="b">
        <v>0</v>
      </c>
      <c r="AK337" s="79">
        <v>2</v>
      </c>
      <c r="AL337" s="85" t="s">
        <v>1389</v>
      </c>
      <c r="AM337" s="79" t="s">
        <v>1412</v>
      </c>
      <c r="AN337" s="79" t="b">
        <v>0</v>
      </c>
      <c r="AO337" s="85" t="s">
        <v>1291</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2</v>
      </c>
      <c r="BD337" s="48">
        <v>1</v>
      </c>
      <c r="BE337" s="49">
        <v>2.9411764705882355</v>
      </c>
      <c r="BF337" s="48">
        <v>0</v>
      </c>
      <c r="BG337" s="49">
        <v>0</v>
      </c>
      <c r="BH337" s="48">
        <v>0</v>
      </c>
      <c r="BI337" s="49">
        <v>0</v>
      </c>
      <c r="BJ337" s="48">
        <v>33</v>
      </c>
      <c r="BK337" s="49">
        <v>97.05882352941177</v>
      </c>
      <c r="BL337" s="48">
        <v>34</v>
      </c>
    </row>
    <row r="338" spans="1:64" ht="15">
      <c r="A338" s="64" t="s">
        <v>355</v>
      </c>
      <c r="B338" s="64" t="s">
        <v>378</v>
      </c>
      <c r="C338" s="65" t="s">
        <v>3678</v>
      </c>
      <c r="D338" s="66">
        <v>3</v>
      </c>
      <c r="E338" s="67" t="s">
        <v>132</v>
      </c>
      <c r="F338" s="68">
        <v>32</v>
      </c>
      <c r="G338" s="65"/>
      <c r="H338" s="69"/>
      <c r="I338" s="70"/>
      <c r="J338" s="70"/>
      <c r="K338" s="34" t="s">
        <v>65</v>
      </c>
      <c r="L338" s="77">
        <v>338</v>
      </c>
      <c r="M338" s="77"/>
      <c r="N338" s="72"/>
      <c r="O338" s="79" t="s">
        <v>395</v>
      </c>
      <c r="P338" s="81">
        <v>43533.663518518515</v>
      </c>
      <c r="Q338" s="79" t="s">
        <v>497</v>
      </c>
      <c r="R338" s="79"/>
      <c r="S338" s="79"/>
      <c r="T338" s="79" t="s">
        <v>584</v>
      </c>
      <c r="U338" s="79"/>
      <c r="V338" s="82" t="s">
        <v>777</v>
      </c>
      <c r="W338" s="81">
        <v>43533.663518518515</v>
      </c>
      <c r="X338" s="82" t="s">
        <v>994</v>
      </c>
      <c r="Y338" s="79"/>
      <c r="Z338" s="79"/>
      <c r="AA338" s="85" t="s">
        <v>1292</v>
      </c>
      <c r="AB338" s="79"/>
      <c r="AC338" s="79" t="b">
        <v>0</v>
      </c>
      <c r="AD338" s="79">
        <v>0</v>
      </c>
      <c r="AE338" s="85" t="s">
        <v>1389</v>
      </c>
      <c r="AF338" s="79" t="b">
        <v>0</v>
      </c>
      <c r="AG338" s="79" t="s">
        <v>1401</v>
      </c>
      <c r="AH338" s="79"/>
      <c r="AI338" s="85" t="s">
        <v>1389</v>
      </c>
      <c r="AJ338" s="79" t="b">
        <v>0</v>
      </c>
      <c r="AK338" s="79">
        <v>3</v>
      </c>
      <c r="AL338" s="85" t="s">
        <v>1298</v>
      </c>
      <c r="AM338" s="79" t="s">
        <v>1414</v>
      </c>
      <c r="AN338" s="79" t="b">
        <v>0</v>
      </c>
      <c r="AO338" s="85" t="s">
        <v>1298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v>
      </c>
      <c r="BC338" s="78" t="str">
        <f>REPLACE(INDEX(GroupVertices[Group],MATCH(Edges[[#This Row],[Vertex 2]],GroupVertices[Vertex],0)),1,1,"")</f>
        <v>1</v>
      </c>
      <c r="BD338" s="48"/>
      <c r="BE338" s="49"/>
      <c r="BF338" s="48"/>
      <c r="BG338" s="49"/>
      <c r="BH338" s="48"/>
      <c r="BI338" s="49"/>
      <c r="BJ338" s="48"/>
      <c r="BK338" s="49"/>
      <c r="BL338" s="48"/>
    </row>
    <row r="339" spans="1:64" ht="15">
      <c r="A339" s="64" t="s">
        <v>306</v>
      </c>
      <c r="B339" s="64" t="s">
        <v>378</v>
      </c>
      <c r="C339" s="65" t="s">
        <v>3678</v>
      </c>
      <c r="D339" s="66">
        <v>3</v>
      </c>
      <c r="E339" s="67" t="s">
        <v>132</v>
      </c>
      <c r="F339" s="68">
        <v>32</v>
      </c>
      <c r="G339" s="65"/>
      <c r="H339" s="69"/>
      <c r="I339" s="70"/>
      <c r="J339" s="70"/>
      <c r="K339" s="34" t="s">
        <v>65</v>
      </c>
      <c r="L339" s="77">
        <v>339</v>
      </c>
      <c r="M339" s="77"/>
      <c r="N339" s="72"/>
      <c r="O339" s="79" t="s">
        <v>395</v>
      </c>
      <c r="P339" s="81">
        <v>43533.65994212963</v>
      </c>
      <c r="Q339" s="79" t="s">
        <v>498</v>
      </c>
      <c r="R339" s="79"/>
      <c r="S339" s="79"/>
      <c r="T339" s="79" t="s">
        <v>616</v>
      </c>
      <c r="U339" s="82" t="s">
        <v>634</v>
      </c>
      <c r="V339" s="82" t="s">
        <v>634</v>
      </c>
      <c r="W339" s="81">
        <v>43533.65994212963</v>
      </c>
      <c r="X339" s="82" t="s">
        <v>995</v>
      </c>
      <c r="Y339" s="79"/>
      <c r="Z339" s="79"/>
      <c r="AA339" s="85" t="s">
        <v>1293</v>
      </c>
      <c r="AB339" s="79"/>
      <c r="AC339" s="79" t="b">
        <v>0</v>
      </c>
      <c r="AD339" s="79">
        <v>34</v>
      </c>
      <c r="AE339" s="85" t="s">
        <v>1389</v>
      </c>
      <c r="AF339" s="79" t="b">
        <v>0</v>
      </c>
      <c r="AG339" s="79" t="s">
        <v>1401</v>
      </c>
      <c r="AH339" s="79"/>
      <c r="AI339" s="85" t="s">
        <v>1389</v>
      </c>
      <c r="AJ339" s="79" t="b">
        <v>0</v>
      </c>
      <c r="AK339" s="79">
        <v>8</v>
      </c>
      <c r="AL339" s="85" t="s">
        <v>1389</v>
      </c>
      <c r="AM339" s="79" t="s">
        <v>1411</v>
      </c>
      <c r="AN339" s="79" t="b">
        <v>0</v>
      </c>
      <c r="AO339" s="85" t="s">
        <v>1293</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1</v>
      </c>
      <c r="BE339" s="49">
        <v>5.2631578947368425</v>
      </c>
      <c r="BF339" s="48">
        <v>0</v>
      </c>
      <c r="BG339" s="49">
        <v>0</v>
      </c>
      <c r="BH339" s="48">
        <v>0</v>
      </c>
      <c r="BI339" s="49">
        <v>0</v>
      </c>
      <c r="BJ339" s="48">
        <v>18</v>
      </c>
      <c r="BK339" s="49">
        <v>94.73684210526316</v>
      </c>
      <c r="BL339" s="48">
        <v>19</v>
      </c>
    </row>
    <row r="340" spans="1:64" ht="15">
      <c r="A340" s="64" t="s">
        <v>309</v>
      </c>
      <c r="B340" s="64" t="s">
        <v>378</v>
      </c>
      <c r="C340" s="65" t="s">
        <v>3679</v>
      </c>
      <c r="D340" s="66">
        <v>4.4</v>
      </c>
      <c r="E340" s="67" t="s">
        <v>136</v>
      </c>
      <c r="F340" s="68">
        <v>30.470588235294116</v>
      </c>
      <c r="G340" s="65"/>
      <c r="H340" s="69"/>
      <c r="I340" s="70"/>
      <c r="J340" s="70"/>
      <c r="K340" s="34" t="s">
        <v>65</v>
      </c>
      <c r="L340" s="77">
        <v>340</v>
      </c>
      <c r="M340" s="77"/>
      <c r="N340" s="72"/>
      <c r="O340" s="79" t="s">
        <v>395</v>
      </c>
      <c r="P340" s="81">
        <v>43533.660162037035</v>
      </c>
      <c r="Q340" s="79" t="s">
        <v>431</v>
      </c>
      <c r="R340" s="79"/>
      <c r="S340" s="79"/>
      <c r="T340" s="79" t="s">
        <v>603</v>
      </c>
      <c r="U340" s="79"/>
      <c r="V340" s="82" t="s">
        <v>733</v>
      </c>
      <c r="W340" s="81">
        <v>43533.660162037035</v>
      </c>
      <c r="X340" s="82" t="s">
        <v>996</v>
      </c>
      <c r="Y340" s="79"/>
      <c r="Z340" s="79"/>
      <c r="AA340" s="85" t="s">
        <v>1294</v>
      </c>
      <c r="AB340" s="79"/>
      <c r="AC340" s="79" t="b">
        <v>0</v>
      </c>
      <c r="AD340" s="79">
        <v>0</v>
      </c>
      <c r="AE340" s="85" t="s">
        <v>1389</v>
      </c>
      <c r="AF340" s="79" t="b">
        <v>0</v>
      </c>
      <c r="AG340" s="79" t="s">
        <v>1401</v>
      </c>
      <c r="AH340" s="79"/>
      <c r="AI340" s="85" t="s">
        <v>1389</v>
      </c>
      <c r="AJ340" s="79" t="b">
        <v>0</v>
      </c>
      <c r="AK340" s="79">
        <v>8</v>
      </c>
      <c r="AL340" s="85" t="s">
        <v>1293</v>
      </c>
      <c r="AM340" s="79" t="s">
        <v>1414</v>
      </c>
      <c r="AN340" s="79" t="b">
        <v>0</v>
      </c>
      <c r="AO340" s="85" t="s">
        <v>1293</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3</v>
      </c>
      <c r="BC340" s="78" t="str">
        <f>REPLACE(INDEX(GroupVertices[Group],MATCH(Edges[[#This Row],[Vertex 2]],GroupVertices[Vertex],0)),1,1,"")</f>
        <v>1</v>
      </c>
      <c r="BD340" s="48">
        <v>1</v>
      </c>
      <c r="BE340" s="49">
        <v>5.2631578947368425</v>
      </c>
      <c r="BF340" s="48">
        <v>0</v>
      </c>
      <c r="BG340" s="49">
        <v>0</v>
      </c>
      <c r="BH340" s="48">
        <v>0</v>
      </c>
      <c r="BI340" s="49">
        <v>0</v>
      </c>
      <c r="BJ340" s="48">
        <v>18</v>
      </c>
      <c r="BK340" s="49">
        <v>94.73684210526316</v>
      </c>
      <c r="BL340" s="48">
        <v>19</v>
      </c>
    </row>
    <row r="341" spans="1:64" ht="15">
      <c r="A341" s="64" t="s">
        <v>309</v>
      </c>
      <c r="B341" s="64" t="s">
        <v>378</v>
      </c>
      <c r="C341" s="65" t="s">
        <v>3679</v>
      </c>
      <c r="D341" s="66">
        <v>4.4</v>
      </c>
      <c r="E341" s="67" t="s">
        <v>136</v>
      </c>
      <c r="F341" s="68">
        <v>30.470588235294116</v>
      </c>
      <c r="G341" s="65"/>
      <c r="H341" s="69"/>
      <c r="I341" s="70"/>
      <c r="J341" s="70"/>
      <c r="K341" s="34" t="s">
        <v>65</v>
      </c>
      <c r="L341" s="77">
        <v>341</v>
      </c>
      <c r="M341" s="77"/>
      <c r="N341" s="72"/>
      <c r="O341" s="79" t="s">
        <v>395</v>
      </c>
      <c r="P341" s="81">
        <v>43533.66415509259</v>
      </c>
      <c r="Q341" s="79" t="s">
        <v>497</v>
      </c>
      <c r="R341" s="79"/>
      <c r="S341" s="79"/>
      <c r="T341" s="79" t="s">
        <v>584</v>
      </c>
      <c r="U341" s="79"/>
      <c r="V341" s="82" t="s">
        <v>733</v>
      </c>
      <c r="W341" s="81">
        <v>43533.66415509259</v>
      </c>
      <c r="X341" s="82" t="s">
        <v>997</v>
      </c>
      <c r="Y341" s="79"/>
      <c r="Z341" s="79"/>
      <c r="AA341" s="85" t="s">
        <v>1295</v>
      </c>
      <c r="AB341" s="79"/>
      <c r="AC341" s="79" t="b">
        <v>0</v>
      </c>
      <c r="AD341" s="79">
        <v>0</v>
      </c>
      <c r="AE341" s="85" t="s">
        <v>1389</v>
      </c>
      <c r="AF341" s="79" t="b">
        <v>0</v>
      </c>
      <c r="AG341" s="79" t="s">
        <v>1401</v>
      </c>
      <c r="AH341" s="79"/>
      <c r="AI341" s="85" t="s">
        <v>1389</v>
      </c>
      <c r="AJ341" s="79" t="b">
        <v>0</v>
      </c>
      <c r="AK341" s="79">
        <v>3</v>
      </c>
      <c r="AL341" s="85" t="s">
        <v>1298</v>
      </c>
      <c r="AM341" s="79" t="s">
        <v>1412</v>
      </c>
      <c r="AN341" s="79" t="b">
        <v>0</v>
      </c>
      <c r="AO341" s="85" t="s">
        <v>1298</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3</v>
      </c>
      <c r="BC341" s="78" t="str">
        <f>REPLACE(INDEX(GroupVertices[Group],MATCH(Edges[[#This Row],[Vertex 2]],GroupVertices[Vertex],0)),1,1,"")</f>
        <v>1</v>
      </c>
      <c r="BD341" s="48"/>
      <c r="BE341" s="49"/>
      <c r="BF341" s="48"/>
      <c r="BG341" s="49"/>
      <c r="BH341" s="48"/>
      <c r="BI341" s="49"/>
      <c r="BJ341" s="48"/>
      <c r="BK341" s="49"/>
      <c r="BL341" s="48"/>
    </row>
    <row r="342" spans="1:64" ht="15">
      <c r="A342" s="64" t="s">
        <v>356</v>
      </c>
      <c r="B342" s="64" t="s">
        <v>378</v>
      </c>
      <c r="C342" s="65" t="s">
        <v>3679</v>
      </c>
      <c r="D342" s="66">
        <v>4.4</v>
      </c>
      <c r="E342" s="67" t="s">
        <v>136</v>
      </c>
      <c r="F342" s="68">
        <v>30.470588235294116</v>
      </c>
      <c r="G342" s="65"/>
      <c r="H342" s="69"/>
      <c r="I342" s="70"/>
      <c r="J342" s="70"/>
      <c r="K342" s="34" t="s">
        <v>65</v>
      </c>
      <c r="L342" s="77">
        <v>342</v>
      </c>
      <c r="M342" s="77"/>
      <c r="N342" s="72"/>
      <c r="O342" s="79" t="s">
        <v>395</v>
      </c>
      <c r="P342" s="81">
        <v>43533.67556712963</v>
      </c>
      <c r="Q342" s="79" t="s">
        <v>497</v>
      </c>
      <c r="R342" s="79"/>
      <c r="S342" s="79"/>
      <c r="T342" s="79" t="s">
        <v>584</v>
      </c>
      <c r="U342" s="79"/>
      <c r="V342" s="82" t="s">
        <v>778</v>
      </c>
      <c r="W342" s="81">
        <v>43533.67556712963</v>
      </c>
      <c r="X342" s="82" t="s">
        <v>998</v>
      </c>
      <c r="Y342" s="79"/>
      <c r="Z342" s="79"/>
      <c r="AA342" s="85" t="s">
        <v>1296</v>
      </c>
      <c r="AB342" s="79"/>
      <c r="AC342" s="79" t="b">
        <v>0</v>
      </c>
      <c r="AD342" s="79">
        <v>0</v>
      </c>
      <c r="AE342" s="85" t="s">
        <v>1389</v>
      </c>
      <c r="AF342" s="79" t="b">
        <v>0</v>
      </c>
      <c r="AG342" s="79" t="s">
        <v>1401</v>
      </c>
      <c r="AH342" s="79"/>
      <c r="AI342" s="85" t="s">
        <v>1389</v>
      </c>
      <c r="AJ342" s="79" t="b">
        <v>0</v>
      </c>
      <c r="AK342" s="79">
        <v>3</v>
      </c>
      <c r="AL342" s="85" t="s">
        <v>1298</v>
      </c>
      <c r="AM342" s="79" t="s">
        <v>1411</v>
      </c>
      <c r="AN342" s="79" t="b">
        <v>0</v>
      </c>
      <c r="AO342" s="85" t="s">
        <v>1298</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3</v>
      </c>
      <c r="BC342" s="78" t="str">
        <f>REPLACE(INDEX(GroupVertices[Group],MATCH(Edges[[#This Row],[Vertex 2]],GroupVertices[Vertex],0)),1,1,"")</f>
        <v>1</v>
      </c>
      <c r="BD342" s="48"/>
      <c r="BE342" s="49"/>
      <c r="BF342" s="48"/>
      <c r="BG342" s="49"/>
      <c r="BH342" s="48"/>
      <c r="BI342" s="49"/>
      <c r="BJ342" s="48"/>
      <c r="BK342" s="49"/>
      <c r="BL342" s="48"/>
    </row>
    <row r="343" spans="1:64" ht="15">
      <c r="A343" s="64" t="s">
        <v>356</v>
      </c>
      <c r="B343" s="64" t="s">
        <v>378</v>
      </c>
      <c r="C343" s="65" t="s">
        <v>3679</v>
      </c>
      <c r="D343" s="66">
        <v>4.4</v>
      </c>
      <c r="E343" s="67" t="s">
        <v>136</v>
      </c>
      <c r="F343" s="68">
        <v>30.470588235294116</v>
      </c>
      <c r="G343" s="65"/>
      <c r="H343" s="69"/>
      <c r="I343" s="70"/>
      <c r="J343" s="70"/>
      <c r="K343" s="34" t="s">
        <v>65</v>
      </c>
      <c r="L343" s="77">
        <v>343</v>
      </c>
      <c r="M343" s="77"/>
      <c r="N343" s="72"/>
      <c r="O343" s="79" t="s">
        <v>395</v>
      </c>
      <c r="P343" s="81">
        <v>43533.67565972222</v>
      </c>
      <c r="Q343" s="79" t="s">
        <v>431</v>
      </c>
      <c r="R343" s="79"/>
      <c r="S343" s="79"/>
      <c r="T343" s="79" t="s">
        <v>603</v>
      </c>
      <c r="U343" s="79"/>
      <c r="V343" s="82" t="s">
        <v>778</v>
      </c>
      <c r="W343" s="81">
        <v>43533.67565972222</v>
      </c>
      <c r="X343" s="82" t="s">
        <v>999</v>
      </c>
      <c r="Y343" s="79"/>
      <c r="Z343" s="79"/>
      <c r="AA343" s="85" t="s">
        <v>1297</v>
      </c>
      <c r="AB343" s="79"/>
      <c r="AC343" s="79" t="b">
        <v>0</v>
      </c>
      <c r="AD343" s="79">
        <v>0</v>
      </c>
      <c r="AE343" s="85" t="s">
        <v>1389</v>
      </c>
      <c r="AF343" s="79" t="b">
        <v>0</v>
      </c>
      <c r="AG343" s="79" t="s">
        <v>1401</v>
      </c>
      <c r="AH343" s="79"/>
      <c r="AI343" s="85" t="s">
        <v>1389</v>
      </c>
      <c r="AJ343" s="79" t="b">
        <v>0</v>
      </c>
      <c r="AK343" s="79">
        <v>8</v>
      </c>
      <c r="AL343" s="85" t="s">
        <v>1293</v>
      </c>
      <c r="AM343" s="79" t="s">
        <v>1411</v>
      </c>
      <c r="AN343" s="79" t="b">
        <v>0</v>
      </c>
      <c r="AO343" s="85" t="s">
        <v>1293</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3</v>
      </c>
      <c r="BC343" s="78" t="str">
        <f>REPLACE(INDEX(GroupVertices[Group],MATCH(Edges[[#This Row],[Vertex 2]],GroupVertices[Vertex],0)),1,1,"")</f>
        <v>1</v>
      </c>
      <c r="BD343" s="48"/>
      <c r="BE343" s="49"/>
      <c r="BF343" s="48"/>
      <c r="BG343" s="49"/>
      <c r="BH343" s="48"/>
      <c r="BI343" s="49"/>
      <c r="BJ343" s="48"/>
      <c r="BK343" s="49"/>
      <c r="BL343" s="48"/>
    </row>
    <row r="344" spans="1:64" ht="15">
      <c r="A344" s="64" t="s">
        <v>350</v>
      </c>
      <c r="B344" s="64" t="s">
        <v>378</v>
      </c>
      <c r="C344" s="65" t="s">
        <v>3678</v>
      </c>
      <c r="D344" s="66">
        <v>3</v>
      </c>
      <c r="E344" s="67" t="s">
        <v>132</v>
      </c>
      <c r="F344" s="68">
        <v>32</v>
      </c>
      <c r="G344" s="65"/>
      <c r="H344" s="69"/>
      <c r="I344" s="70"/>
      <c r="J344" s="70"/>
      <c r="K344" s="34" t="s">
        <v>65</v>
      </c>
      <c r="L344" s="77">
        <v>344</v>
      </c>
      <c r="M344" s="77"/>
      <c r="N344" s="72"/>
      <c r="O344" s="79" t="s">
        <v>395</v>
      </c>
      <c r="P344" s="81">
        <v>43533.66327546296</v>
      </c>
      <c r="Q344" s="79" t="s">
        <v>499</v>
      </c>
      <c r="R344" s="82" t="s">
        <v>560</v>
      </c>
      <c r="S344" s="79" t="s">
        <v>580</v>
      </c>
      <c r="T344" s="79" t="s">
        <v>604</v>
      </c>
      <c r="U344" s="79"/>
      <c r="V344" s="82" t="s">
        <v>772</v>
      </c>
      <c r="W344" s="81">
        <v>43533.66327546296</v>
      </c>
      <c r="X344" s="82" t="s">
        <v>1000</v>
      </c>
      <c r="Y344" s="79"/>
      <c r="Z344" s="79"/>
      <c r="AA344" s="85" t="s">
        <v>1298</v>
      </c>
      <c r="AB344" s="85" t="s">
        <v>1385</v>
      </c>
      <c r="AC344" s="79" t="b">
        <v>0</v>
      </c>
      <c r="AD344" s="79">
        <v>8</v>
      </c>
      <c r="AE344" s="85" t="s">
        <v>1396</v>
      </c>
      <c r="AF344" s="79" t="b">
        <v>0</v>
      </c>
      <c r="AG344" s="79" t="s">
        <v>1401</v>
      </c>
      <c r="AH344" s="79"/>
      <c r="AI344" s="85" t="s">
        <v>1389</v>
      </c>
      <c r="AJ344" s="79" t="b">
        <v>0</v>
      </c>
      <c r="AK344" s="79">
        <v>3</v>
      </c>
      <c r="AL344" s="85" t="s">
        <v>1389</v>
      </c>
      <c r="AM344" s="79" t="s">
        <v>1414</v>
      </c>
      <c r="AN344" s="79" t="b">
        <v>0</v>
      </c>
      <c r="AO344" s="85" t="s">
        <v>1385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1</v>
      </c>
      <c r="BD344" s="48"/>
      <c r="BE344" s="49"/>
      <c r="BF344" s="48"/>
      <c r="BG344" s="49"/>
      <c r="BH344" s="48"/>
      <c r="BI344" s="49"/>
      <c r="BJ344" s="48"/>
      <c r="BK344" s="49"/>
      <c r="BL344" s="48"/>
    </row>
    <row r="345" spans="1:64" ht="15">
      <c r="A345" s="64" t="s">
        <v>357</v>
      </c>
      <c r="B345" s="64" t="s">
        <v>357</v>
      </c>
      <c r="C345" s="65" t="s">
        <v>3678</v>
      </c>
      <c r="D345" s="66">
        <v>3</v>
      </c>
      <c r="E345" s="67" t="s">
        <v>132</v>
      </c>
      <c r="F345" s="68">
        <v>32</v>
      </c>
      <c r="G345" s="65"/>
      <c r="H345" s="69"/>
      <c r="I345" s="70"/>
      <c r="J345" s="70"/>
      <c r="K345" s="34" t="s">
        <v>65</v>
      </c>
      <c r="L345" s="77">
        <v>345</v>
      </c>
      <c r="M345" s="77"/>
      <c r="N345" s="72"/>
      <c r="O345" s="79" t="s">
        <v>176</v>
      </c>
      <c r="P345" s="81">
        <v>43533.651041666664</v>
      </c>
      <c r="Q345" s="79" t="s">
        <v>500</v>
      </c>
      <c r="R345" s="79"/>
      <c r="S345" s="79"/>
      <c r="T345" s="79" t="s">
        <v>586</v>
      </c>
      <c r="U345" s="82" t="s">
        <v>635</v>
      </c>
      <c r="V345" s="82" t="s">
        <v>635</v>
      </c>
      <c r="W345" s="81">
        <v>43533.651041666664</v>
      </c>
      <c r="X345" s="82" t="s">
        <v>1001</v>
      </c>
      <c r="Y345" s="79"/>
      <c r="Z345" s="79"/>
      <c r="AA345" s="85" t="s">
        <v>1299</v>
      </c>
      <c r="AB345" s="79"/>
      <c r="AC345" s="79" t="b">
        <v>0</v>
      </c>
      <c r="AD345" s="79">
        <v>3</v>
      </c>
      <c r="AE345" s="85" t="s">
        <v>1389</v>
      </c>
      <c r="AF345" s="79" t="b">
        <v>0</v>
      </c>
      <c r="AG345" s="79" t="s">
        <v>1401</v>
      </c>
      <c r="AH345" s="79"/>
      <c r="AI345" s="85" t="s">
        <v>1389</v>
      </c>
      <c r="AJ345" s="79" t="b">
        <v>0</v>
      </c>
      <c r="AK345" s="79">
        <v>0</v>
      </c>
      <c r="AL345" s="85" t="s">
        <v>1389</v>
      </c>
      <c r="AM345" s="79" t="s">
        <v>1412</v>
      </c>
      <c r="AN345" s="79" t="b">
        <v>0</v>
      </c>
      <c r="AO345" s="85" t="s">
        <v>1299</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3</v>
      </c>
      <c r="BD345" s="48">
        <v>2</v>
      </c>
      <c r="BE345" s="49">
        <v>6.25</v>
      </c>
      <c r="BF345" s="48">
        <v>0</v>
      </c>
      <c r="BG345" s="49">
        <v>0</v>
      </c>
      <c r="BH345" s="48">
        <v>0</v>
      </c>
      <c r="BI345" s="49">
        <v>0</v>
      </c>
      <c r="BJ345" s="48">
        <v>30</v>
      </c>
      <c r="BK345" s="49">
        <v>93.75</v>
      </c>
      <c r="BL345" s="48">
        <v>32</v>
      </c>
    </row>
    <row r="346" spans="1:64" ht="15">
      <c r="A346" s="64" t="s">
        <v>355</v>
      </c>
      <c r="B346" s="64" t="s">
        <v>357</v>
      </c>
      <c r="C346" s="65" t="s">
        <v>3678</v>
      </c>
      <c r="D346" s="66">
        <v>3</v>
      </c>
      <c r="E346" s="67" t="s">
        <v>132</v>
      </c>
      <c r="F346" s="68">
        <v>32</v>
      </c>
      <c r="G346" s="65"/>
      <c r="H346" s="69"/>
      <c r="I346" s="70"/>
      <c r="J346" s="70"/>
      <c r="K346" s="34" t="s">
        <v>65</v>
      </c>
      <c r="L346" s="77">
        <v>346</v>
      </c>
      <c r="M346" s="77"/>
      <c r="N346" s="72"/>
      <c r="O346" s="79" t="s">
        <v>395</v>
      </c>
      <c r="P346" s="81">
        <v>43533.663518518515</v>
      </c>
      <c r="Q346" s="79" t="s">
        <v>497</v>
      </c>
      <c r="R346" s="79"/>
      <c r="S346" s="79"/>
      <c r="T346" s="79" t="s">
        <v>584</v>
      </c>
      <c r="U346" s="79"/>
      <c r="V346" s="82" t="s">
        <v>777</v>
      </c>
      <c r="W346" s="81">
        <v>43533.663518518515</v>
      </c>
      <c r="X346" s="82" t="s">
        <v>994</v>
      </c>
      <c r="Y346" s="79"/>
      <c r="Z346" s="79"/>
      <c r="AA346" s="85" t="s">
        <v>1292</v>
      </c>
      <c r="AB346" s="79"/>
      <c r="AC346" s="79" t="b">
        <v>0</v>
      </c>
      <c r="AD346" s="79">
        <v>0</v>
      </c>
      <c r="AE346" s="85" t="s">
        <v>1389</v>
      </c>
      <c r="AF346" s="79" t="b">
        <v>0</v>
      </c>
      <c r="AG346" s="79" t="s">
        <v>1401</v>
      </c>
      <c r="AH346" s="79"/>
      <c r="AI346" s="85" t="s">
        <v>1389</v>
      </c>
      <c r="AJ346" s="79" t="b">
        <v>0</v>
      </c>
      <c r="AK346" s="79">
        <v>3</v>
      </c>
      <c r="AL346" s="85" t="s">
        <v>1298</v>
      </c>
      <c r="AM346" s="79" t="s">
        <v>1414</v>
      </c>
      <c r="AN346" s="79" t="b">
        <v>0</v>
      </c>
      <c r="AO346" s="85" t="s">
        <v>1298</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3</v>
      </c>
      <c r="BC346" s="78" t="str">
        <f>REPLACE(INDEX(GroupVertices[Group],MATCH(Edges[[#This Row],[Vertex 2]],GroupVertices[Vertex],0)),1,1,"")</f>
        <v>3</v>
      </c>
      <c r="BD346" s="48">
        <v>0</v>
      </c>
      <c r="BE346" s="49">
        <v>0</v>
      </c>
      <c r="BF346" s="48">
        <v>0</v>
      </c>
      <c r="BG346" s="49">
        <v>0</v>
      </c>
      <c r="BH346" s="48">
        <v>0</v>
      </c>
      <c r="BI346" s="49">
        <v>0</v>
      </c>
      <c r="BJ346" s="48">
        <v>15</v>
      </c>
      <c r="BK346" s="49">
        <v>100</v>
      </c>
      <c r="BL346" s="48">
        <v>15</v>
      </c>
    </row>
    <row r="347" spans="1:64" ht="15">
      <c r="A347" s="64" t="s">
        <v>309</v>
      </c>
      <c r="B347" s="64" t="s">
        <v>357</v>
      </c>
      <c r="C347" s="65" t="s">
        <v>3678</v>
      </c>
      <c r="D347" s="66">
        <v>3</v>
      </c>
      <c r="E347" s="67" t="s">
        <v>132</v>
      </c>
      <c r="F347" s="68">
        <v>32</v>
      </c>
      <c r="G347" s="65"/>
      <c r="H347" s="69"/>
      <c r="I347" s="70"/>
      <c r="J347" s="70"/>
      <c r="K347" s="34" t="s">
        <v>65</v>
      </c>
      <c r="L347" s="77">
        <v>347</v>
      </c>
      <c r="M347" s="77"/>
      <c r="N347" s="72"/>
      <c r="O347" s="79" t="s">
        <v>395</v>
      </c>
      <c r="P347" s="81">
        <v>43533.66415509259</v>
      </c>
      <c r="Q347" s="79" t="s">
        <v>497</v>
      </c>
      <c r="R347" s="79"/>
      <c r="S347" s="79"/>
      <c r="T347" s="79" t="s">
        <v>584</v>
      </c>
      <c r="U347" s="79"/>
      <c r="V347" s="82" t="s">
        <v>733</v>
      </c>
      <c r="W347" s="81">
        <v>43533.66415509259</v>
      </c>
      <c r="X347" s="82" t="s">
        <v>997</v>
      </c>
      <c r="Y347" s="79"/>
      <c r="Z347" s="79"/>
      <c r="AA347" s="85" t="s">
        <v>1295</v>
      </c>
      <c r="AB347" s="79"/>
      <c r="AC347" s="79" t="b">
        <v>0</v>
      </c>
      <c r="AD347" s="79">
        <v>0</v>
      </c>
      <c r="AE347" s="85" t="s">
        <v>1389</v>
      </c>
      <c r="AF347" s="79" t="b">
        <v>0</v>
      </c>
      <c r="AG347" s="79" t="s">
        <v>1401</v>
      </c>
      <c r="AH347" s="79"/>
      <c r="AI347" s="85" t="s">
        <v>1389</v>
      </c>
      <c r="AJ347" s="79" t="b">
        <v>0</v>
      </c>
      <c r="AK347" s="79">
        <v>3</v>
      </c>
      <c r="AL347" s="85" t="s">
        <v>1298</v>
      </c>
      <c r="AM347" s="79" t="s">
        <v>1412</v>
      </c>
      <c r="AN347" s="79" t="b">
        <v>0</v>
      </c>
      <c r="AO347" s="85" t="s">
        <v>1298</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3</v>
      </c>
      <c r="BC347" s="78" t="str">
        <f>REPLACE(INDEX(GroupVertices[Group],MATCH(Edges[[#This Row],[Vertex 2]],GroupVertices[Vertex],0)),1,1,"")</f>
        <v>3</v>
      </c>
      <c r="BD347" s="48">
        <v>0</v>
      </c>
      <c r="BE347" s="49">
        <v>0</v>
      </c>
      <c r="BF347" s="48">
        <v>0</v>
      </c>
      <c r="BG347" s="49">
        <v>0</v>
      </c>
      <c r="BH347" s="48">
        <v>0</v>
      </c>
      <c r="BI347" s="49">
        <v>0</v>
      </c>
      <c r="BJ347" s="48">
        <v>15</v>
      </c>
      <c r="BK347" s="49">
        <v>100</v>
      </c>
      <c r="BL347" s="48">
        <v>15</v>
      </c>
    </row>
    <row r="348" spans="1:64" ht="15">
      <c r="A348" s="64" t="s">
        <v>356</v>
      </c>
      <c r="B348" s="64" t="s">
        <v>357</v>
      </c>
      <c r="C348" s="65" t="s">
        <v>3678</v>
      </c>
      <c r="D348" s="66">
        <v>3</v>
      </c>
      <c r="E348" s="67" t="s">
        <v>132</v>
      </c>
      <c r="F348" s="68">
        <v>32</v>
      </c>
      <c r="G348" s="65"/>
      <c r="H348" s="69"/>
      <c r="I348" s="70"/>
      <c r="J348" s="70"/>
      <c r="K348" s="34" t="s">
        <v>65</v>
      </c>
      <c r="L348" s="77">
        <v>348</v>
      </c>
      <c r="M348" s="77"/>
      <c r="N348" s="72"/>
      <c r="O348" s="79" t="s">
        <v>395</v>
      </c>
      <c r="P348" s="81">
        <v>43533.67556712963</v>
      </c>
      <c r="Q348" s="79" t="s">
        <v>497</v>
      </c>
      <c r="R348" s="79"/>
      <c r="S348" s="79"/>
      <c r="T348" s="79" t="s">
        <v>584</v>
      </c>
      <c r="U348" s="79"/>
      <c r="V348" s="82" t="s">
        <v>778</v>
      </c>
      <c r="W348" s="81">
        <v>43533.67556712963</v>
      </c>
      <c r="X348" s="82" t="s">
        <v>998</v>
      </c>
      <c r="Y348" s="79"/>
      <c r="Z348" s="79"/>
      <c r="AA348" s="85" t="s">
        <v>1296</v>
      </c>
      <c r="AB348" s="79"/>
      <c r="AC348" s="79" t="b">
        <v>0</v>
      </c>
      <c r="AD348" s="79">
        <v>0</v>
      </c>
      <c r="AE348" s="85" t="s">
        <v>1389</v>
      </c>
      <c r="AF348" s="79" t="b">
        <v>0</v>
      </c>
      <c r="AG348" s="79" t="s">
        <v>1401</v>
      </c>
      <c r="AH348" s="79"/>
      <c r="AI348" s="85" t="s">
        <v>1389</v>
      </c>
      <c r="AJ348" s="79" t="b">
        <v>0</v>
      </c>
      <c r="AK348" s="79">
        <v>3</v>
      </c>
      <c r="AL348" s="85" t="s">
        <v>1298</v>
      </c>
      <c r="AM348" s="79" t="s">
        <v>1411</v>
      </c>
      <c r="AN348" s="79" t="b">
        <v>0</v>
      </c>
      <c r="AO348" s="85" t="s">
        <v>1298</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3</v>
      </c>
      <c r="BC348" s="78" t="str">
        <f>REPLACE(INDEX(GroupVertices[Group],MATCH(Edges[[#This Row],[Vertex 2]],GroupVertices[Vertex],0)),1,1,"")</f>
        <v>3</v>
      </c>
      <c r="BD348" s="48">
        <v>0</v>
      </c>
      <c r="BE348" s="49">
        <v>0</v>
      </c>
      <c r="BF348" s="48">
        <v>0</v>
      </c>
      <c r="BG348" s="49">
        <v>0</v>
      </c>
      <c r="BH348" s="48">
        <v>0</v>
      </c>
      <c r="BI348" s="49">
        <v>0</v>
      </c>
      <c r="BJ348" s="48">
        <v>15</v>
      </c>
      <c r="BK348" s="49">
        <v>100</v>
      </c>
      <c r="BL348" s="48">
        <v>15</v>
      </c>
    </row>
    <row r="349" spans="1:64" ht="15">
      <c r="A349" s="64" t="s">
        <v>350</v>
      </c>
      <c r="B349" s="64" t="s">
        <v>357</v>
      </c>
      <c r="C349" s="65" t="s">
        <v>3678</v>
      </c>
      <c r="D349" s="66">
        <v>3</v>
      </c>
      <c r="E349" s="67" t="s">
        <v>132</v>
      </c>
      <c r="F349" s="68">
        <v>32</v>
      </c>
      <c r="G349" s="65"/>
      <c r="H349" s="69"/>
      <c r="I349" s="70"/>
      <c r="J349" s="70"/>
      <c r="K349" s="34" t="s">
        <v>65</v>
      </c>
      <c r="L349" s="77">
        <v>349</v>
      </c>
      <c r="M349" s="77"/>
      <c r="N349" s="72"/>
      <c r="O349" s="79" t="s">
        <v>396</v>
      </c>
      <c r="P349" s="81">
        <v>43533.66327546296</v>
      </c>
      <c r="Q349" s="79" t="s">
        <v>499</v>
      </c>
      <c r="R349" s="82" t="s">
        <v>560</v>
      </c>
      <c r="S349" s="79" t="s">
        <v>580</v>
      </c>
      <c r="T349" s="79" t="s">
        <v>604</v>
      </c>
      <c r="U349" s="79"/>
      <c r="V349" s="82" t="s">
        <v>772</v>
      </c>
      <c r="W349" s="81">
        <v>43533.66327546296</v>
      </c>
      <c r="X349" s="82" t="s">
        <v>1000</v>
      </c>
      <c r="Y349" s="79"/>
      <c r="Z349" s="79"/>
      <c r="AA349" s="85" t="s">
        <v>1298</v>
      </c>
      <c r="AB349" s="85" t="s">
        <v>1385</v>
      </c>
      <c r="AC349" s="79" t="b">
        <v>0</v>
      </c>
      <c r="AD349" s="79">
        <v>8</v>
      </c>
      <c r="AE349" s="85" t="s">
        <v>1396</v>
      </c>
      <c r="AF349" s="79" t="b">
        <v>0</v>
      </c>
      <c r="AG349" s="79" t="s">
        <v>1401</v>
      </c>
      <c r="AH349" s="79"/>
      <c r="AI349" s="85" t="s">
        <v>1389</v>
      </c>
      <c r="AJ349" s="79" t="b">
        <v>0</v>
      </c>
      <c r="AK349" s="79">
        <v>3</v>
      </c>
      <c r="AL349" s="85" t="s">
        <v>1389</v>
      </c>
      <c r="AM349" s="79" t="s">
        <v>1414</v>
      </c>
      <c r="AN349" s="79" t="b">
        <v>0</v>
      </c>
      <c r="AO349" s="85" t="s">
        <v>1385</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3</v>
      </c>
      <c r="BD349" s="48">
        <v>0</v>
      </c>
      <c r="BE349" s="49">
        <v>0</v>
      </c>
      <c r="BF349" s="48">
        <v>0</v>
      </c>
      <c r="BG349" s="49">
        <v>0</v>
      </c>
      <c r="BH349" s="48">
        <v>0</v>
      </c>
      <c r="BI349" s="49">
        <v>0</v>
      </c>
      <c r="BJ349" s="48">
        <v>21</v>
      </c>
      <c r="BK349" s="49">
        <v>100</v>
      </c>
      <c r="BL349" s="48">
        <v>21</v>
      </c>
    </row>
    <row r="350" spans="1:64" ht="15">
      <c r="A350" s="64" t="s">
        <v>355</v>
      </c>
      <c r="B350" s="64" t="s">
        <v>382</v>
      </c>
      <c r="C350" s="65" t="s">
        <v>3678</v>
      </c>
      <c r="D350" s="66">
        <v>3</v>
      </c>
      <c r="E350" s="67" t="s">
        <v>132</v>
      </c>
      <c r="F350" s="68">
        <v>32</v>
      </c>
      <c r="G350" s="65"/>
      <c r="H350" s="69"/>
      <c r="I350" s="70"/>
      <c r="J350" s="70"/>
      <c r="K350" s="34" t="s">
        <v>65</v>
      </c>
      <c r="L350" s="77">
        <v>350</v>
      </c>
      <c r="M350" s="77"/>
      <c r="N350" s="72"/>
      <c r="O350" s="79" t="s">
        <v>395</v>
      </c>
      <c r="P350" s="81">
        <v>43533.66421296296</v>
      </c>
      <c r="Q350" s="79" t="s">
        <v>470</v>
      </c>
      <c r="R350" s="79"/>
      <c r="S350" s="79"/>
      <c r="T350" s="79"/>
      <c r="U350" s="79"/>
      <c r="V350" s="82" t="s">
        <v>777</v>
      </c>
      <c r="W350" s="81">
        <v>43533.66421296296</v>
      </c>
      <c r="X350" s="82" t="s">
        <v>1002</v>
      </c>
      <c r="Y350" s="79"/>
      <c r="Z350" s="79"/>
      <c r="AA350" s="85" t="s">
        <v>1300</v>
      </c>
      <c r="AB350" s="79"/>
      <c r="AC350" s="79" t="b">
        <v>0</v>
      </c>
      <c r="AD350" s="79">
        <v>0</v>
      </c>
      <c r="AE350" s="85" t="s">
        <v>1389</v>
      </c>
      <c r="AF350" s="79" t="b">
        <v>0</v>
      </c>
      <c r="AG350" s="79" t="s">
        <v>1401</v>
      </c>
      <c r="AH350" s="79"/>
      <c r="AI350" s="85" t="s">
        <v>1389</v>
      </c>
      <c r="AJ350" s="79" t="b">
        <v>0</v>
      </c>
      <c r="AK350" s="79">
        <v>3</v>
      </c>
      <c r="AL350" s="85" t="s">
        <v>1302</v>
      </c>
      <c r="AM350" s="79" t="s">
        <v>1414</v>
      </c>
      <c r="AN350" s="79" t="b">
        <v>0</v>
      </c>
      <c r="AO350" s="85" t="s">
        <v>1302</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3</v>
      </c>
      <c r="BC350" s="78" t="str">
        <f>REPLACE(INDEX(GroupVertices[Group],MATCH(Edges[[#This Row],[Vertex 2]],GroupVertices[Vertex],0)),1,1,"")</f>
        <v>2</v>
      </c>
      <c r="BD350" s="48">
        <v>1</v>
      </c>
      <c r="BE350" s="49">
        <v>4.761904761904762</v>
      </c>
      <c r="BF350" s="48">
        <v>1</v>
      </c>
      <c r="BG350" s="49">
        <v>4.761904761904762</v>
      </c>
      <c r="BH350" s="48">
        <v>0</v>
      </c>
      <c r="BI350" s="49">
        <v>0</v>
      </c>
      <c r="BJ350" s="48">
        <v>19</v>
      </c>
      <c r="BK350" s="49">
        <v>90.47619047619048</v>
      </c>
      <c r="BL350" s="48">
        <v>21</v>
      </c>
    </row>
    <row r="351" spans="1:64" ht="15">
      <c r="A351" s="64" t="s">
        <v>306</v>
      </c>
      <c r="B351" s="64" t="s">
        <v>382</v>
      </c>
      <c r="C351" s="65" t="s">
        <v>3678</v>
      </c>
      <c r="D351" s="66">
        <v>3</v>
      </c>
      <c r="E351" s="67" t="s">
        <v>132</v>
      </c>
      <c r="F351" s="68">
        <v>32</v>
      </c>
      <c r="G351" s="65"/>
      <c r="H351" s="69"/>
      <c r="I351" s="70"/>
      <c r="J351" s="70"/>
      <c r="K351" s="34" t="s">
        <v>65</v>
      </c>
      <c r="L351" s="77">
        <v>351</v>
      </c>
      <c r="M351" s="77"/>
      <c r="N351" s="72"/>
      <c r="O351" s="79" t="s">
        <v>395</v>
      </c>
      <c r="P351" s="81">
        <v>43533.66440972222</v>
      </c>
      <c r="Q351" s="79" t="s">
        <v>470</v>
      </c>
      <c r="R351" s="79"/>
      <c r="S351" s="79"/>
      <c r="T351" s="79"/>
      <c r="U351" s="79"/>
      <c r="V351" s="82" t="s">
        <v>754</v>
      </c>
      <c r="W351" s="81">
        <v>43533.66440972222</v>
      </c>
      <c r="X351" s="82" t="s">
        <v>1003</v>
      </c>
      <c r="Y351" s="79"/>
      <c r="Z351" s="79"/>
      <c r="AA351" s="85" t="s">
        <v>1301</v>
      </c>
      <c r="AB351" s="79"/>
      <c r="AC351" s="79" t="b">
        <v>0</v>
      </c>
      <c r="AD351" s="79">
        <v>0</v>
      </c>
      <c r="AE351" s="85" t="s">
        <v>1389</v>
      </c>
      <c r="AF351" s="79" t="b">
        <v>0</v>
      </c>
      <c r="AG351" s="79" t="s">
        <v>1401</v>
      </c>
      <c r="AH351" s="79"/>
      <c r="AI351" s="85" t="s">
        <v>1389</v>
      </c>
      <c r="AJ351" s="79" t="b">
        <v>0</v>
      </c>
      <c r="AK351" s="79">
        <v>3</v>
      </c>
      <c r="AL351" s="85" t="s">
        <v>1302</v>
      </c>
      <c r="AM351" s="79" t="s">
        <v>1414</v>
      </c>
      <c r="AN351" s="79" t="b">
        <v>0</v>
      </c>
      <c r="AO351" s="85" t="s">
        <v>1302</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2</v>
      </c>
      <c r="BD351" s="48">
        <v>1</v>
      </c>
      <c r="BE351" s="49">
        <v>4.761904761904762</v>
      </c>
      <c r="BF351" s="48">
        <v>1</v>
      </c>
      <c r="BG351" s="49">
        <v>4.761904761904762</v>
      </c>
      <c r="BH351" s="48">
        <v>0</v>
      </c>
      <c r="BI351" s="49">
        <v>0</v>
      </c>
      <c r="BJ351" s="48">
        <v>19</v>
      </c>
      <c r="BK351" s="49">
        <v>90.47619047619048</v>
      </c>
      <c r="BL351" s="48">
        <v>21</v>
      </c>
    </row>
    <row r="352" spans="1:64" ht="15">
      <c r="A352" s="64" t="s">
        <v>350</v>
      </c>
      <c r="B352" s="64" t="s">
        <v>382</v>
      </c>
      <c r="C352" s="65" t="s">
        <v>3678</v>
      </c>
      <c r="D352" s="66">
        <v>3</v>
      </c>
      <c r="E352" s="67" t="s">
        <v>132</v>
      </c>
      <c r="F352" s="68">
        <v>32</v>
      </c>
      <c r="G352" s="65"/>
      <c r="H352" s="69"/>
      <c r="I352" s="70"/>
      <c r="J352" s="70"/>
      <c r="K352" s="34" t="s">
        <v>65</v>
      </c>
      <c r="L352" s="77">
        <v>352</v>
      </c>
      <c r="M352" s="77"/>
      <c r="N352" s="72"/>
      <c r="O352" s="79" t="s">
        <v>395</v>
      </c>
      <c r="P352" s="81">
        <v>43533.66388888889</v>
      </c>
      <c r="Q352" s="79" t="s">
        <v>501</v>
      </c>
      <c r="R352" s="79"/>
      <c r="S352" s="79"/>
      <c r="T352" s="79" t="s">
        <v>586</v>
      </c>
      <c r="U352" s="82" t="s">
        <v>636</v>
      </c>
      <c r="V352" s="82" t="s">
        <v>636</v>
      </c>
      <c r="W352" s="81">
        <v>43533.66388888889</v>
      </c>
      <c r="X352" s="82" t="s">
        <v>1004</v>
      </c>
      <c r="Y352" s="79"/>
      <c r="Z352" s="79"/>
      <c r="AA352" s="85" t="s">
        <v>1302</v>
      </c>
      <c r="AB352" s="79"/>
      <c r="AC352" s="79" t="b">
        <v>0</v>
      </c>
      <c r="AD352" s="79">
        <v>7</v>
      </c>
      <c r="AE352" s="85" t="s">
        <v>1389</v>
      </c>
      <c r="AF352" s="79" t="b">
        <v>0</v>
      </c>
      <c r="AG352" s="79" t="s">
        <v>1401</v>
      </c>
      <c r="AH352" s="79"/>
      <c r="AI352" s="85" t="s">
        <v>1389</v>
      </c>
      <c r="AJ352" s="79" t="b">
        <v>0</v>
      </c>
      <c r="AK352" s="79">
        <v>3</v>
      </c>
      <c r="AL352" s="85" t="s">
        <v>1389</v>
      </c>
      <c r="AM352" s="79" t="s">
        <v>1414</v>
      </c>
      <c r="AN352" s="79" t="b">
        <v>0</v>
      </c>
      <c r="AO352" s="85" t="s">
        <v>1302</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2</v>
      </c>
      <c r="BD352" s="48">
        <v>2</v>
      </c>
      <c r="BE352" s="49">
        <v>4.25531914893617</v>
      </c>
      <c r="BF352" s="48">
        <v>1</v>
      </c>
      <c r="BG352" s="49">
        <v>2.127659574468085</v>
      </c>
      <c r="BH352" s="48">
        <v>0</v>
      </c>
      <c r="BI352" s="49">
        <v>0</v>
      </c>
      <c r="BJ352" s="48">
        <v>44</v>
      </c>
      <c r="BK352" s="49">
        <v>93.61702127659575</v>
      </c>
      <c r="BL352" s="48">
        <v>47</v>
      </c>
    </row>
    <row r="353" spans="1:64" ht="15">
      <c r="A353" s="64" t="s">
        <v>358</v>
      </c>
      <c r="B353" s="64" t="s">
        <v>350</v>
      </c>
      <c r="C353" s="65" t="s">
        <v>3678</v>
      </c>
      <c r="D353" s="66">
        <v>3</v>
      </c>
      <c r="E353" s="67" t="s">
        <v>132</v>
      </c>
      <c r="F353" s="68">
        <v>32</v>
      </c>
      <c r="G353" s="65"/>
      <c r="H353" s="69"/>
      <c r="I353" s="70"/>
      <c r="J353" s="70"/>
      <c r="K353" s="34" t="s">
        <v>66</v>
      </c>
      <c r="L353" s="77">
        <v>353</v>
      </c>
      <c r="M353" s="77"/>
      <c r="N353" s="72"/>
      <c r="O353" s="79" t="s">
        <v>395</v>
      </c>
      <c r="P353" s="81">
        <v>43533.69611111111</v>
      </c>
      <c r="Q353" s="79" t="s">
        <v>430</v>
      </c>
      <c r="R353" s="79"/>
      <c r="S353" s="79"/>
      <c r="T353" s="79" t="s">
        <v>602</v>
      </c>
      <c r="U353" s="79"/>
      <c r="V353" s="82" t="s">
        <v>779</v>
      </c>
      <c r="W353" s="81">
        <v>43533.69611111111</v>
      </c>
      <c r="X353" s="82" t="s">
        <v>1005</v>
      </c>
      <c r="Y353" s="79"/>
      <c r="Z353" s="79"/>
      <c r="AA353" s="85" t="s">
        <v>1303</v>
      </c>
      <c r="AB353" s="79"/>
      <c r="AC353" s="79" t="b">
        <v>0</v>
      </c>
      <c r="AD353" s="79">
        <v>0</v>
      </c>
      <c r="AE353" s="85" t="s">
        <v>1389</v>
      </c>
      <c r="AF353" s="79" t="b">
        <v>0</v>
      </c>
      <c r="AG353" s="79" t="s">
        <v>1401</v>
      </c>
      <c r="AH353" s="79"/>
      <c r="AI353" s="85" t="s">
        <v>1389</v>
      </c>
      <c r="AJ353" s="79" t="b">
        <v>0</v>
      </c>
      <c r="AK353" s="79">
        <v>4</v>
      </c>
      <c r="AL353" s="85" t="s">
        <v>1376</v>
      </c>
      <c r="AM353" s="79" t="s">
        <v>1413</v>
      </c>
      <c r="AN353" s="79" t="b">
        <v>0</v>
      </c>
      <c r="AO353" s="85" t="s">
        <v>1376</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5</v>
      </c>
      <c r="BC353" s="78" t="str">
        <f>REPLACE(INDEX(GroupVertices[Group],MATCH(Edges[[#This Row],[Vertex 2]],GroupVertices[Vertex],0)),1,1,"")</f>
        <v>2</v>
      </c>
      <c r="BD353" s="48">
        <v>0</v>
      </c>
      <c r="BE353" s="49">
        <v>0</v>
      </c>
      <c r="BF353" s="48">
        <v>0</v>
      </c>
      <c r="BG353" s="49">
        <v>0</v>
      </c>
      <c r="BH353" s="48">
        <v>0</v>
      </c>
      <c r="BI353" s="49">
        <v>0</v>
      </c>
      <c r="BJ353" s="48">
        <v>23</v>
      </c>
      <c r="BK353" s="49">
        <v>100</v>
      </c>
      <c r="BL353" s="48">
        <v>23</v>
      </c>
    </row>
    <row r="354" spans="1:64" ht="15">
      <c r="A354" s="64" t="s">
        <v>358</v>
      </c>
      <c r="B354" s="64" t="s">
        <v>358</v>
      </c>
      <c r="C354" s="65" t="s">
        <v>3679</v>
      </c>
      <c r="D354" s="66">
        <v>4.4</v>
      </c>
      <c r="E354" s="67" t="s">
        <v>136</v>
      </c>
      <c r="F354" s="68">
        <v>30.470588235294116</v>
      </c>
      <c r="G354" s="65"/>
      <c r="H354" s="69"/>
      <c r="I354" s="70"/>
      <c r="J354" s="70"/>
      <c r="K354" s="34" t="s">
        <v>65</v>
      </c>
      <c r="L354" s="77">
        <v>354</v>
      </c>
      <c r="M354" s="77"/>
      <c r="N354" s="72"/>
      <c r="O354" s="79" t="s">
        <v>176</v>
      </c>
      <c r="P354" s="81">
        <v>43533.698113425926</v>
      </c>
      <c r="Q354" s="79" t="s">
        <v>502</v>
      </c>
      <c r="R354" s="79"/>
      <c r="S354" s="79"/>
      <c r="T354" s="79" t="s">
        <v>586</v>
      </c>
      <c r="U354" s="82" t="s">
        <v>637</v>
      </c>
      <c r="V354" s="82" t="s">
        <v>637</v>
      </c>
      <c r="W354" s="81">
        <v>43533.698113425926</v>
      </c>
      <c r="X354" s="82" t="s">
        <v>1006</v>
      </c>
      <c r="Y354" s="79"/>
      <c r="Z354" s="79"/>
      <c r="AA354" s="85" t="s">
        <v>1304</v>
      </c>
      <c r="AB354" s="79"/>
      <c r="AC354" s="79" t="b">
        <v>0</v>
      </c>
      <c r="AD354" s="79">
        <v>8</v>
      </c>
      <c r="AE354" s="85" t="s">
        <v>1389</v>
      </c>
      <c r="AF354" s="79" t="b">
        <v>0</v>
      </c>
      <c r="AG354" s="79" t="s">
        <v>1401</v>
      </c>
      <c r="AH354" s="79"/>
      <c r="AI354" s="85" t="s">
        <v>1389</v>
      </c>
      <c r="AJ354" s="79" t="b">
        <v>0</v>
      </c>
      <c r="AK354" s="79">
        <v>3</v>
      </c>
      <c r="AL354" s="85" t="s">
        <v>1389</v>
      </c>
      <c r="AM354" s="79" t="s">
        <v>1413</v>
      </c>
      <c r="AN354" s="79" t="b">
        <v>0</v>
      </c>
      <c r="AO354" s="85" t="s">
        <v>1304</v>
      </c>
      <c r="AP354" s="79" t="s">
        <v>176</v>
      </c>
      <c r="AQ354" s="79">
        <v>0</v>
      </c>
      <c r="AR354" s="79">
        <v>0</v>
      </c>
      <c r="AS354" s="79" t="s">
        <v>1422</v>
      </c>
      <c r="AT354" s="79" t="s">
        <v>1423</v>
      </c>
      <c r="AU354" s="79" t="s">
        <v>1424</v>
      </c>
      <c r="AV354" s="79" t="s">
        <v>1428</v>
      </c>
      <c r="AW354" s="79" t="s">
        <v>1432</v>
      </c>
      <c r="AX354" s="79" t="s">
        <v>1436</v>
      </c>
      <c r="AY354" s="79" t="s">
        <v>1437</v>
      </c>
      <c r="AZ354" s="82" t="s">
        <v>1442</v>
      </c>
      <c r="BA354">
        <v>2</v>
      </c>
      <c r="BB354" s="78" t="str">
        <f>REPLACE(INDEX(GroupVertices[Group],MATCH(Edges[[#This Row],[Vertex 1]],GroupVertices[Vertex],0)),1,1,"")</f>
        <v>5</v>
      </c>
      <c r="BC354" s="78" t="str">
        <f>REPLACE(INDEX(GroupVertices[Group],MATCH(Edges[[#This Row],[Vertex 2]],GroupVertices[Vertex],0)),1,1,"")</f>
        <v>5</v>
      </c>
      <c r="BD354" s="48">
        <v>0</v>
      </c>
      <c r="BE354" s="49">
        <v>0</v>
      </c>
      <c r="BF354" s="48">
        <v>2</v>
      </c>
      <c r="BG354" s="49">
        <v>4.651162790697675</v>
      </c>
      <c r="BH354" s="48">
        <v>0</v>
      </c>
      <c r="BI354" s="49">
        <v>0</v>
      </c>
      <c r="BJ354" s="48">
        <v>41</v>
      </c>
      <c r="BK354" s="49">
        <v>95.34883720930233</v>
      </c>
      <c r="BL354" s="48">
        <v>43</v>
      </c>
    </row>
    <row r="355" spans="1:64" ht="15">
      <c r="A355" s="64" t="s">
        <v>358</v>
      </c>
      <c r="B355" s="64" t="s">
        <v>358</v>
      </c>
      <c r="C355" s="65" t="s">
        <v>3679</v>
      </c>
      <c r="D355" s="66">
        <v>4.4</v>
      </c>
      <c r="E355" s="67" t="s">
        <v>136</v>
      </c>
      <c r="F355" s="68">
        <v>30.470588235294116</v>
      </c>
      <c r="G355" s="65"/>
      <c r="H355" s="69"/>
      <c r="I355" s="70"/>
      <c r="J355" s="70"/>
      <c r="K355" s="34" t="s">
        <v>65</v>
      </c>
      <c r="L355" s="77">
        <v>355</v>
      </c>
      <c r="M355" s="77"/>
      <c r="N355" s="72"/>
      <c r="O355" s="79" t="s">
        <v>176</v>
      </c>
      <c r="P355" s="81">
        <v>43533.698113425926</v>
      </c>
      <c r="Q355" s="79" t="s">
        <v>503</v>
      </c>
      <c r="R355" s="79"/>
      <c r="S355" s="79"/>
      <c r="T355" s="79" t="s">
        <v>604</v>
      </c>
      <c r="U355" s="79"/>
      <c r="V355" s="82" t="s">
        <v>779</v>
      </c>
      <c r="W355" s="81">
        <v>43533.698113425926</v>
      </c>
      <c r="X355" s="82" t="s">
        <v>1007</v>
      </c>
      <c r="Y355" s="79"/>
      <c r="Z355" s="79"/>
      <c r="AA355" s="85" t="s">
        <v>1305</v>
      </c>
      <c r="AB355" s="85" t="s">
        <v>1304</v>
      </c>
      <c r="AC355" s="79" t="b">
        <v>0</v>
      </c>
      <c r="AD355" s="79">
        <v>9</v>
      </c>
      <c r="AE355" s="85" t="s">
        <v>1397</v>
      </c>
      <c r="AF355" s="79" t="b">
        <v>0</v>
      </c>
      <c r="AG355" s="79" t="s">
        <v>1401</v>
      </c>
      <c r="AH355" s="79"/>
      <c r="AI355" s="85" t="s">
        <v>1389</v>
      </c>
      <c r="AJ355" s="79" t="b">
        <v>0</v>
      </c>
      <c r="AK355" s="79">
        <v>5</v>
      </c>
      <c r="AL355" s="85" t="s">
        <v>1389</v>
      </c>
      <c r="AM355" s="79" t="s">
        <v>1413</v>
      </c>
      <c r="AN355" s="79" t="b">
        <v>0</v>
      </c>
      <c r="AO355" s="85" t="s">
        <v>1304</v>
      </c>
      <c r="AP355" s="79" t="s">
        <v>176</v>
      </c>
      <c r="AQ355" s="79">
        <v>0</v>
      </c>
      <c r="AR355" s="79">
        <v>0</v>
      </c>
      <c r="AS355" s="79" t="s">
        <v>1422</v>
      </c>
      <c r="AT355" s="79" t="s">
        <v>1423</v>
      </c>
      <c r="AU355" s="79" t="s">
        <v>1424</v>
      </c>
      <c r="AV355" s="79" t="s">
        <v>1428</v>
      </c>
      <c r="AW355" s="79" t="s">
        <v>1432</v>
      </c>
      <c r="AX355" s="79" t="s">
        <v>1436</v>
      </c>
      <c r="AY355" s="79" t="s">
        <v>1437</v>
      </c>
      <c r="AZ355" s="82" t="s">
        <v>1442</v>
      </c>
      <c r="BA355">
        <v>2</v>
      </c>
      <c r="BB355" s="78" t="str">
        <f>REPLACE(INDEX(GroupVertices[Group],MATCH(Edges[[#This Row],[Vertex 1]],GroupVertices[Vertex],0)),1,1,"")</f>
        <v>5</v>
      </c>
      <c r="BC355" s="78" t="str">
        <f>REPLACE(INDEX(GroupVertices[Group],MATCH(Edges[[#This Row],[Vertex 2]],GroupVertices[Vertex],0)),1,1,"")</f>
        <v>5</v>
      </c>
      <c r="BD355" s="48">
        <v>1</v>
      </c>
      <c r="BE355" s="49">
        <v>2.272727272727273</v>
      </c>
      <c r="BF355" s="48">
        <v>1</v>
      </c>
      <c r="BG355" s="49">
        <v>2.272727272727273</v>
      </c>
      <c r="BH355" s="48">
        <v>0</v>
      </c>
      <c r="BI355" s="49">
        <v>0</v>
      </c>
      <c r="BJ355" s="48">
        <v>42</v>
      </c>
      <c r="BK355" s="49">
        <v>95.45454545454545</v>
      </c>
      <c r="BL355" s="48">
        <v>44</v>
      </c>
    </row>
    <row r="356" spans="1:64" ht="15">
      <c r="A356" s="64" t="s">
        <v>350</v>
      </c>
      <c r="B356" s="64" t="s">
        <v>358</v>
      </c>
      <c r="C356" s="65" t="s">
        <v>3678</v>
      </c>
      <c r="D356" s="66">
        <v>3</v>
      </c>
      <c r="E356" s="67" t="s">
        <v>132</v>
      </c>
      <c r="F356" s="68">
        <v>32</v>
      </c>
      <c r="G356" s="65"/>
      <c r="H356" s="69"/>
      <c r="I356" s="70"/>
      <c r="J356" s="70"/>
      <c r="K356" s="34" t="s">
        <v>66</v>
      </c>
      <c r="L356" s="77">
        <v>356</v>
      </c>
      <c r="M356" s="77"/>
      <c r="N356" s="72"/>
      <c r="O356" s="79" t="s">
        <v>395</v>
      </c>
      <c r="P356" s="81">
        <v>43533.66400462963</v>
      </c>
      <c r="Q356" s="79" t="s">
        <v>504</v>
      </c>
      <c r="R356" s="79" t="s">
        <v>561</v>
      </c>
      <c r="S356" s="79" t="s">
        <v>581</v>
      </c>
      <c r="T356" s="79" t="s">
        <v>586</v>
      </c>
      <c r="U356" s="79"/>
      <c r="V356" s="82" t="s">
        <v>772</v>
      </c>
      <c r="W356" s="81">
        <v>43533.66400462963</v>
      </c>
      <c r="X356" s="82" t="s">
        <v>1008</v>
      </c>
      <c r="Y356" s="79"/>
      <c r="Z356" s="79"/>
      <c r="AA356" s="85" t="s">
        <v>1306</v>
      </c>
      <c r="AB356" s="79"/>
      <c r="AC356" s="79" t="b">
        <v>0</v>
      </c>
      <c r="AD356" s="79">
        <v>5</v>
      </c>
      <c r="AE356" s="85" t="s">
        <v>1389</v>
      </c>
      <c r="AF356" s="79" t="b">
        <v>1</v>
      </c>
      <c r="AG356" s="79" t="s">
        <v>1401</v>
      </c>
      <c r="AH356" s="79"/>
      <c r="AI356" s="85" t="s">
        <v>1405</v>
      </c>
      <c r="AJ356" s="79" t="b">
        <v>0</v>
      </c>
      <c r="AK356" s="79">
        <v>2</v>
      </c>
      <c r="AL356" s="85" t="s">
        <v>1389</v>
      </c>
      <c r="AM356" s="79" t="s">
        <v>1414</v>
      </c>
      <c r="AN356" s="79" t="b">
        <v>0</v>
      </c>
      <c r="AO356" s="85" t="s">
        <v>1306</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5</v>
      </c>
      <c r="BD356" s="48">
        <v>1</v>
      </c>
      <c r="BE356" s="49">
        <v>10</v>
      </c>
      <c r="BF356" s="48">
        <v>0</v>
      </c>
      <c r="BG356" s="49">
        <v>0</v>
      </c>
      <c r="BH356" s="48">
        <v>0</v>
      </c>
      <c r="BI356" s="49">
        <v>0</v>
      </c>
      <c r="BJ356" s="48">
        <v>9</v>
      </c>
      <c r="BK356" s="49">
        <v>90</v>
      </c>
      <c r="BL356" s="48">
        <v>10</v>
      </c>
    </row>
    <row r="357" spans="1:64" ht="15">
      <c r="A357" s="64" t="s">
        <v>359</v>
      </c>
      <c r="B357" s="64" t="s">
        <v>350</v>
      </c>
      <c r="C357" s="65" t="s">
        <v>3678</v>
      </c>
      <c r="D357" s="66">
        <v>3</v>
      </c>
      <c r="E357" s="67" t="s">
        <v>132</v>
      </c>
      <c r="F357" s="68">
        <v>32</v>
      </c>
      <c r="G357" s="65"/>
      <c r="H357" s="69"/>
      <c r="I357" s="70"/>
      <c r="J357" s="70"/>
      <c r="K357" s="34" t="s">
        <v>66</v>
      </c>
      <c r="L357" s="77">
        <v>357</v>
      </c>
      <c r="M357" s="77"/>
      <c r="N357" s="72"/>
      <c r="O357" s="79" t="s">
        <v>395</v>
      </c>
      <c r="P357" s="81">
        <v>43533.652349537035</v>
      </c>
      <c r="Q357" s="79" t="s">
        <v>426</v>
      </c>
      <c r="R357" s="79"/>
      <c r="S357" s="79"/>
      <c r="T357" s="79"/>
      <c r="U357" s="79"/>
      <c r="V357" s="82" t="s">
        <v>780</v>
      </c>
      <c r="W357" s="81">
        <v>43533.652349537035</v>
      </c>
      <c r="X357" s="82" t="s">
        <v>1009</v>
      </c>
      <c r="Y357" s="79"/>
      <c r="Z357" s="79"/>
      <c r="AA357" s="85" t="s">
        <v>1307</v>
      </c>
      <c r="AB357" s="79"/>
      <c r="AC357" s="79" t="b">
        <v>0</v>
      </c>
      <c r="AD357" s="79">
        <v>0</v>
      </c>
      <c r="AE357" s="85" t="s">
        <v>1389</v>
      </c>
      <c r="AF357" s="79" t="b">
        <v>0</v>
      </c>
      <c r="AG357" s="79" t="s">
        <v>1401</v>
      </c>
      <c r="AH357" s="79"/>
      <c r="AI357" s="85" t="s">
        <v>1389</v>
      </c>
      <c r="AJ357" s="79" t="b">
        <v>0</v>
      </c>
      <c r="AK357" s="79">
        <v>4</v>
      </c>
      <c r="AL357" s="85" t="s">
        <v>1372</v>
      </c>
      <c r="AM357" s="79" t="s">
        <v>1411</v>
      </c>
      <c r="AN357" s="79" t="b">
        <v>0</v>
      </c>
      <c r="AO357" s="85" t="s">
        <v>1372</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2</v>
      </c>
      <c r="BD357" s="48">
        <v>0</v>
      </c>
      <c r="BE357" s="49">
        <v>0</v>
      </c>
      <c r="BF357" s="48">
        <v>1</v>
      </c>
      <c r="BG357" s="49">
        <v>4</v>
      </c>
      <c r="BH357" s="48">
        <v>0</v>
      </c>
      <c r="BI357" s="49">
        <v>0</v>
      </c>
      <c r="BJ357" s="48">
        <v>24</v>
      </c>
      <c r="BK357" s="49">
        <v>96</v>
      </c>
      <c r="BL357" s="48">
        <v>25</v>
      </c>
    </row>
    <row r="358" spans="1:64" ht="15">
      <c r="A358" s="64" t="s">
        <v>350</v>
      </c>
      <c r="B358" s="64" t="s">
        <v>359</v>
      </c>
      <c r="C358" s="65" t="s">
        <v>3678</v>
      </c>
      <c r="D358" s="66">
        <v>3</v>
      </c>
      <c r="E358" s="67" t="s">
        <v>132</v>
      </c>
      <c r="F358" s="68">
        <v>32</v>
      </c>
      <c r="G358" s="65"/>
      <c r="H358" s="69"/>
      <c r="I358" s="70"/>
      <c r="J358" s="70"/>
      <c r="K358" s="34" t="s">
        <v>66</v>
      </c>
      <c r="L358" s="77">
        <v>358</v>
      </c>
      <c r="M358" s="77"/>
      <c r="N358" s="72"/>
      <c r="O358" s="79" t="s">
        <v>396</v>
      </c>
      <c r="P358" s="81">
        <v>43533.66510416667</v>
      </c>
      <c r="Q358" s="79" t="s">
        <v>505</v>
      </c>
      <c r="R358" s="79"/>
      <c r="S358" s="79"/>
      <c r="T358" s="79" t="s">
        <v>586</v>
      </c>
      <c r="U358" s="79"/>
      <c r="V358" s="82" t="s">
        <v>772</v>
      </c>
      <c r="W358" s="81">
        <v>43533.66510416667</v>
      </c>
      <c r="X358" s="82" t="s">
        <v>1010</v>
      </c>
      <c r="Y358" s="79"/>
      <c r="Z358" s="79"/>
      <c r="AA358" s="85" t="s">
        <v>1308</v>
      </c>
      <c r="AB358" s="85" t="s">
        <v>1386</v>
      </c>
      <c r="AC358" s="79" t="b">
        <v>0</v>
      </c>
      <c r="AD358" s="79">
        <v>2</v>
      </c>
      <c r="AE358" s="85" t="s">
        <v>1398</v>
      </c>
      <c r="AF358" s="79" t="b">
        <v>0</v>
      </c>
      <c r="AG358" s="79" t="s">
        <v>1401</v>
      </c>
      <c r="AH358" s="79"/>
      <c r="AI358" s="85" t="s">
        <v>1389</v>
      </c>
      <c r="AJ358" s="79" t="b">
        <v>0</v>
      </c>
      <c r="AK358" s="79">
        <v>0</v>
      </c>
      <c r="AL358" s="85" t="s">
        <v>1389</v>
      </c>
      <c r="AM358" s="79" t="s">
        <v>1414</v>
      </c>
      <c r="AN358" s="79" t="b">
        <v>0</v>
      </c>
      <c r="AO358" s="85" t="s">
        <v>1386</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2</v>
      </c>
      <c r="BC358" s="78" t="str">
        <f>REPLACE(INDEX(GroupVertices[Group],MATCH(Edges[[#This Row],[Vertex 2]],GroupVertices[Vertex],0)),1,1,"")</f>
        <v>2</v>
      </c>
      <c r="BD358" s="48">
        <v>1</v>
      </c>
      <c r="BE358" s="49">
        <v>3.4482758620689653</v>
      </c>
      <c r="BF358" s="48">
        <v>0</v>
      </c>
      <c r="BG358" s="49">
        <v>0</v>
      </c>
      <c r="BH358" s="48">
        <v>0</v>
      </c>
      <c r="BI358" s="49">
        <v>0</v>
      </c>
      <c r="BJ358" s="48">
        <v>28</v>
      </c>
      <c r="BK358" s="49">
        <v>96.55172413793103</v>
      </c>
      <c r="BL358" s="48">
        <v>29</v>
      </c>
    </row>
    <row r="359" spans="1:64" ht="15">
      <c r="A359" s="64" t="s">
        <v>350</v>
      </c>
      <c r="B359" s="64" t="s">
        <v>391</v>
      </c>
      <c r="C359" s="65" t="s">
        <v>3678</v>
      </c>
      <c r="D359" s="66">
        <v>3</v>
      </c>
      <c r="E359" s="67" t="s">
        <v>132</v>
      </c>
      <c r="F359" s="68">
        <v>32</v>
      </c>
      <c r="G359" s="65"/>
      <c r="H359" s="69"/>
      <c r="I359" s="70"/>
      <c r="J359" s="70"/>
      <c r="K359" s="34" t="s">
        <v>65</v>
      </c>
      <c r="L359" s="77">
        <v>359</v>
      </c>
      <c r="M359" s="77"/>
      <c r="N359" s="72"/>
      <c r="O359" s="79" t="s">
        <v>395</v>
      </c>
      <c r="P359" s="81">
        <v>43533.7128125</v>
      </c>
      <c r="Q359" s="79" t="s">
        <v>506</v>
      </c>
      <c r="R359" s="79"/>
      <c r="S359" s="79"/>
      <c r="T359" s="79" t="s">
        <v>584</v>
      </c>
      <c r="U359" s="79"/>
      <c r="V359" s="82" t="s">
        <v>772</v>
      </c>
      <c r="W359" s="81">
        <v>43533.7128125</v>
      </c>
      <c r="X359" s="82" t="s">
        <v>1011</v>
      </c>
      <c r="Y359" s="79"/>
      <c r="Z359" s="79"/>
      <c r="AA359" s="85" t="s">
        <v>1309</v>
      </c>
      <c r="AB359" s="85" t="s">
        <v>1387</v>
      </c>
      <c r="AC359" s="79" t="b">
        <v>0</v>
      </c>
      <c r="AD359" s="79">
        <v>0</v>
      </c>
      <c r="AE359" s="85" t="s">
        <v>1399</v>
      </c>
      <c r="AF359" s="79" t="b">
        <v>0</v>
      </c>
      <c r="AG359" s="79" t="s">
        <v>1401</v>
      </c>
      <c r="AH359" s="79"/>
      <c r="AI359" s="85" t="s">
        <v>1389</v>
      </c>
      <c r="AJ359" s="79" t="b">
        <v>0</v>
      </c>
      <c r="AK359" s="79">
        <v>0</v>
      </c>
      <c r="AL359" s="85" t="s">
        <v>1389</v>
      </c>
      <c r="AM359" s="79" t="s">
        <v>1412</v>
      </c>
      <c r="AN359" s="79" t="b">
        <v>0</v>
      </c>
      <c r="AO359" s="85" t="s">
        <v>1387</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360</v>
      </c>
      <c r="B360" s="64" t="s">
        <v>355</v>
      </c>
      <c r="C360" s="65" t="s">
        <v>3678</v>
      </c>
      <c r="D360" s="66">
        <v>3</v>
      </c>
      <c r="E360" s="67" t="s">
        <v>132</v>
      </c>
      <c r="F360" s="68">
        <v>32</v>
      </c>
      <c r="G360" s="65"/>
      <c r="H360" s="69"/>
      <c r="I360" s="70"/>
      <c r="J360" s="70"/>
      <c r="K360" s="34" t="s">
        <v>65</v>
      </c>
      <c r="L360" s="77">
        <v>360</v>
      </c>
      <c r="M360" s="77"/>
      <c r="N360" s="72"/>
      <c r="O360" s="79" t="s">
        <v>395</v>
      </c>
      <c r="P360" s="81">
        <v>43533.13822916667</v>
      </c>
      <c r="Q360" s="79" t="s">
        <v>417</v>
      </c>
      <c r="R360" s="79"/>
      <c r="S360" s="79"/>
      <c r="T360" s="79" t="s">
        <v>598</v>
      </c>
      <c r="U360" s="79"/>
      <c r="V360" s="82" t="s">
        <v>781</v>
      </c>
      <c r="W360" s="81">
        <v>43533.13822916667</v>
      </c>
      <c r="X360" s="82" t="s">
        <v>1012</v>
      </c>
      <c r="Y360" s="79"/>
      <c r="Z360" s="79"/>
      <c r="AA360" s="85" t="s">
        <v>1310</v>
      </c>
      <c r="AB360" s="79"/>
      <c r="AC360" s="79" t="b">
        <v>0</v>
      </c>
      <c r="AD360" s="79">
        <v>0</v>
      </c>
      <c r="AE360" s="85" t="s">
        <v>1389</v>
      </c>
      <c r="AF360" s="79" t="b">
        <v>0</v>
      </c>
      <c r="AG360" s="79" t="s">
        <v>1401</v>
      </c>
      <c r="AH360" s="79"/>
      <c r="AI360" s="85" t="s">
        <v>1389</v>
      </c>
      <c r="AJ360" s="79" t="b">
        <v>0</v>
      </c>
      <c r="AK360" s="79">
        <v>16</v>
      </c>
      <c r="AL360" s="85" t="s">
        <v>1325</v>
      </c>
      <c r="AM360" s="79" t="s">
        <v>1412</v>
      </c>
      <c r="AN360" s="79" t="b">
        <v>0</v>
      </c>
      <c r="AO360" s="85" t="s">
        <v>1325</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3</v>
      </c>
      <c r="BC360" s="78" t="str">
        <f>REPLACE(INDEX(GroupVertices[Group],MATCH(Edges[[#This Row],[Vertex 2]],GroupVertices[Vertex],0)),1,1,"")</f>
        <v>3</v>
      </c>
      <c r="BD360" s="48"/>
      <c r="BE360" s="49"/>
      <c r="BF360" s="48"/>
      <c r="BG360" s="49"/>
      <c r="BH360" s="48"/>
      <c r="BI360" s="49"/>
      <c r="BJ360" s="48"/>
      <c r="BK360" s="49"/>
      <c r="BL360" s="48"/>
    </row>
    <row r="361" spans="1:64" ht="15">
      <c r="A361" s="64" t="s">
        <v>360</v>
      </c>
      <c r="B361" s="64" t="s">
        <v>350</v>
      </c>
      <c r="C361" s="65" t="s">
        <v>3679</v>
      </c>
      <c r="D361" s="66">
        <v>4.4</v>
      </c>
      <c r="E361" s="67" t="s">
        <v>136</v>
      </c>
      <c r="F361" s="68">
        <v>30.470588235294116</v>
      </c>
      <c r="G361" s="65"/>
      <c r="H361" s="69"/>
      <c r="I361" s="70"/>
      <c r="J361" s="70"/>
      <c r="K361" s="34" t="s">
        <v>66</v>
      </c>
      <c r="L361" s="77">
        <v>361</v>
      </c>
      <c r="M361" s="77"/>
      <c r="N361" s="72"/>
      <c r="O361" s="79" t="s">
        <v>395</v>
      </c>
      <c r="P361" s="81">
        <v>43533.13822916667</v>
      </c>
      <c r="Q361" s="79" t="s">
        <v>417</v>
      </c>
      <c r="R361" s="79"/>
      <c r="S361" s="79"/>
      <c r="T361" s="79" t="s">
        <v>598</v>
      </c>
      <c r="U361" s="79"/>
      <c r="V361" s="82" t="s">
        <v>781</v>
      </c>
      <c r="W361" s="81">
        <v>43533.13822916667</v>
      </c>
      <c r="X361" s="82" t="s">
        <v>1012</v>
      </c>
      <c r="Y361" s="79"/>
      <c r="Z361" s="79"/>
      <c r="AA361" s="85" t="s">
        <v>1310</v>
      </c>
      <c r="AB361" s="79"/>
      <c r="AC361" s="79" t="b">
        <v>0</v>
      </c>
      <c r="AD361" s="79">
        <v>0</v>
      </c>
      <c r="AE361" s="85" t="s">
        <v>1389</v>
      </c>
      <c r="AF361" s="79" t="b">
        <v>0</v>
      </c>
      <c r="AG361" s="79" t="s">
        <v>1401</v>
      </c>
      <c r="AH361" s="79"/>
      <c r="AI361" s="85" t="s">
        <v>1389</v>
      </c>
      <c r="AJ361" s="79" t="b">
        <v>0</v>
      </c>
      <c r="AK361" s="79">
        <v>16</v>
      </c>
      <c r="AL361" s="85" t="s">
        <v>1325</v>
      </c>
      <c r="AM361" s="79" t="s">
        <v>1412</v>
      </c>
      <c r="AN361" s="79" t="b">
        <v>0</v>
      </c>
      <c r="AO361" s="85" t="s">
        <v>1325</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3</v>
      </c>
      <c r="BC361" s="78" t="str">
        <f>REPLACE(INDEX(GroupVertices[Group],MATCH(Edges[[#This Row],[Vertex 2]],GroupVertices[Vertex],0)),1,1,"")</f>
        <v>2</v>
      </c>
      <c r="BD361" s="48"/>
      <c r="BE361" s="49"/>
      <c r="BF361" s="48"/>
      <c r="BG361" s="49"/>
      <c r="BH361" s="48"/>
      <c r="BI361" s="49"/>
      <c r="BJ361" s="48"/>
      <c r="BK361" s="49"/>
      <c r="BL361" s="48"/>
    </row>
    <row r="362" spans="1:64" ht="15">
      <c r="A362" s="64" t="s">
        <v>360</v>
      </c>
      <c r="B362" s="64" t="s">
        <v>363</v>
      </c>
      <c r="C362" s="65" t="s">
        <v>3678</v>
      </c>
      <c r="D362" s="66">
        <v>3</v>
      </c>
      <c r="E362" s="67" t="s">
        <v>132</v>
      </c>
      <c r="F362" s="68">
        <v>32</v>
      </c>
      <c r="G362" s="65"/>
      <c r="H362" s="69"/>
      <c r="I362" s="70"/>
      <c r="J362" s="70"/>
      <c r="K362" s="34" t="s">
        <v>65</v>
      </c>
      <c r="L362" s="77">
        <v>362</v>
      </c>
      <c r="M362" s="77"/>
      <c r="N362" s="72"/>
      <c r="O362" s="79" t="s">
        <v>395</v>
      </c>
      <c r="P362" s="81">
        <v>43533.13822916667</v>
      </c>
      <c r="Q362" s="79" t="s">
        <v>417</v>
      </c>
      <c r="R362" s="79"/>
      <c r="S362" s="79"/>
      <c r="T362" s="79" t="s">
        <v>598</v>
      </c>
      <c r="U362" s="79"/>
      <c r="V362" s="82" t="s">
        <v>781</v>
      </c>
      <c r="W362" s="81">
        <v>43533.13822916667</v>
      </c>
      <c r="X362" s="82" t="s">
        <v>1012</v>
      </c>
      <c r="Y362" s="79"/>
      <c r="Z362" s="79"/>
      <c r="AA362" s="85" t="s">
        <v>1310</v>
      </c>
      <c r="AB362" s="79"/>
      <c r="AC362" s="79" t="b">
        <v>0</v>
      </c>
      <c r="AD362" s="79">
        <v>0</v>
      </c>
      <c r="AE362" s="85" t="s">
        <v>1389</v>
      </c>
      <c r="AF362" s="79" t="b">
        <v>0</v>
      </c>
      <c r="AG362" s="79" t="s">
        <v>1401</v>
      </c>
      <c r="AH362" s="79"/>
      <c r="AI362" s="85" t="s">
        <v>1389</v>
      </c>
      <c r="AJ362" s="79" t="b">
        <v>0</v>
      </c>
      <c r="AK362" s="79">
        <v>16</v>
      </c>
      <c r="AL362" s="85" t="s">
        <v>1325</v>
      </c>
      <c r="AM362" s="79" t="s">
        <v>1412</v>
      </c>
      <c r="AN362" s="79" t="b">
        <v>0</v>
      </c>
      <c r="AO362" s="85" t="s">
        <v>1325</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3</v>
      </c>
      <c r="BC362" s="78" t="str">
        <f>REPLACE(INDEX(GroupVertices[Group],MATCH(Edges[[#This Row],[Vertex 2]],GroupVertices[Vertex],0)),1,1,"")</f>
        <v>3</v>
      </c>
      <c r="BD362" s="48">
        <v>0</v>
      </c>
      <c r="BE362" s="49">
        <v>0</v>
      </c>
      <c r="BF362" s="48">
        <v>0</v>
      </c>
      <c r="BG362" s="49">
        <v>0</v>
      </c>
      <c r="BH362" s="48">
        <v>0</v>
      </c>
      <c r="BI362" s="49">
        <v>0</v>
      </c>
      <c r="BJ362" s="48">
        <v>16</v>
      </c>
      <c r="BK362" s="49">
        <v>100</v>
      </c>
      <c r="BL362" s="48">
        <v>16</v>
      </c>
    </row>
    <row r="363" spans="1:64" ht="15">
      <c r="A363" s="64" t="s">
        <v>360</v>
      </c>
      <c r="B363" s="64" t="s">
        <v>306</v>
      </c>
      <c r="C363" s="65" t="s">
        <v>3678</v>
      </c>
      <c r="D363" s="66">
        <v>3</v>
      </c>
      <c r="E363" s="67" t="s">
        <v>132</v>
      </c>
      <c r="F363" s="68">
        <v>32</v>
      </c>
      <c r="G363" s="65"/>
      <c r="H363" s="69"/>
      <c r="I363" s="70"/>
      <c r="J363" s="70"/>
      <c r="K363" s="34" t="s">
        <v>65</v>
      </c>
      <c r="L363" s="77">
        <v>363</v>
      </c>
      <c r="M363" s="77"/>
      <c r="N363" s="72"/>
      <c r="O363" s="79" t="s">
        <v>395</v>
      </c>
      <c r="P363" s="81">
        <v>43533.66444444445</v>
      </c>
      <c r="Q363" s="79" t="s">
        <v>448</v>
      </c>
      <c r="R363" s="79"/>
      <c r="S363" s="79"/>
      <c r="T363" s="79" t="s">
        <v>584</v>
      </c>
      <c r="U363" s="79"/>
      <c r="V363" s="82" t="s">
        <v>781</v>
      </c>
      <c r="W363" s="81">
        <v>43533.66444444445</v>
      </c>
      <c r="X363" s="82" t="s">
        <v>1013</v>
      </c>
      <c r="Y363" s="79"/>
      <c r="Z363" s="79"/>
      <c r="AA363" s="85" t="s">
        <v>1311</v>
      </c>
      <c r="AB363" s="79"/>
      <c r="AC363" s="79" t="b">
        <v>0</v>
      </c>
      <c r="AD363" s="79">
        <v>0</v>
      </c>
      <c r="AE363" s="85" t="s">
        <v>1389</v>
      </c>
      <c r="AF363" s="79" t="b">
        <v>0</v>
      </c>
      <c r="AG363" s="79" t="s">
        <v>1401</v>
      </c>
      <c r="AH363" s="79"/>
      <c r="AI363" s="85" t="s">
        <v>1389</v>
      </c>
      <c r="AJ363" s="79" t="b">
        <v>0</v>
      </c>
      <c r="AK363" s="79">
        <v>11</v>
      </c>
      <c r="AL363" s="85" t="s">
        <v>1358</v>
      </c>
      <c r="AM363" s="79" t="s">
        <v>1412</v>
      </c>
      <c r="AN363" s="79" t="b">
        <v>0</v>
      </c>
      <c r="AO363" s="85" t="s">
        <v>1358</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3</v>
      </c>
      <c r="BC363" s="78" t="str">
        <f>REPLACE(INDEX(GroupVertices[Group],MATCH(Edges[[#This Row],[Vertex 2]],GroupVertices[Vertex],0)),1,1,"")</f>
        <v>1</v>
      </c>
      <c r="BD363" s="48">
        <v>2</v>
      </c>
      <c r="BE363" s="49">
        <v>10</v>
      </c>
      <c r="BF363" s="48">
        <v>0</v>
      </c>
      <c r="BG363" s="49">
        <v>0</v>
      </c>
      <c r="BH363" s="48">
        <v>0</v>
      </c>
      <c r="BI363" s="49">
        <v>0</v>
      </c>
      <c r="BJ363" s="48">
        <v>18</v>
      </c>
      <c r="BK363" s="49">
        <v>90</v>
      </c>
      <c r="BL363" s="48">
        <v>20</v>
      </c>
    </row>
    <row r="364" spans="1:64" ht="15">
      <c r="A364" s="64" t="s">
        <v>360</v>
      </c>
      <c r="B364" s="64" t="s">
        <v>350</v>
      </c>
      <c r="C364" s="65" t="s">
        <v>3679</v>
      </c>
      <c r="D364" s="66">
        <v>4.4</v>
      </c>
      <c r="E364" s="67" t="s">
        <v>136</v>
      </c>
      <c r="F364" s="68">
        <v>30.470588235294116</v>
      </c>
      <c r="G364" s="65"/>
      <c r="H364" s="69"/>
      <c r="I364" s="70"/>
      <c r="J364" s="70"/>
      <c r="K364" s="34" t="s">
        <v>66</v>
      </c>
      <c r="L364" s="77">
        <v>364</v>
      </c>
      <c r="M364" s="77"/>
      <c r="N364" s="72"/>
      <c r="O364" s="79" t="s">
        <v>395</v>
      </c>
      <c r="P364" s="81">
        <v>43533.668807870374</v>
      </c>
      <c r="Q364" s="79" t="s">
        <v>473</v>
      </c>
      <c r="R364" s="79"/>
      <c r="S364" s="79"/>
      <c r="T364" s="79" t="s">
        <v>586</v>
      </c>
      <c r="U364" s="79"/>
      <c r="V364" s="82" t="s">
        <v>781</v>
      </c>
      <c r="W364" s="81">
        <v>43533.668807870374</v>
      </c>
      <c r="X364" s="82" t="s">
        <v>1014</v>
      </c>
      <c r="Y364" s="79"/>
      <c r="Z364" s="79"/>
      <c r="AA364" s="85" t="s">
        <v>1312</v>
      </c>
      <c r="AB364" s="79"/>
      <c r="AC364" s="79" t="b">
        <v>0</v>
      </c>
      <c r="AD364" s="79">
        <v>0</v>
      </c>
      <c r="AE364" s="85" t="s">
        <v>1389</v>
      </c>
      <c r="AF364" s="79" t="b">
        <v>0</v>
      </c>
      <c r="AG364" s="79" t="s">
        <v>1401</v>
      </c>
      <c r="AH364" s="79"/>
      <c r="AI364" s="85" t="s">
        <v>1389</v>
      </c>
      <c r="AJ364" s="79" t="b">
        <v>0</v>
      </c>
      <c r="AK364" s="79">
        <v>3</v>
      </c>
      <c r="AL364" s="85" t="s">
        <v>1343</v>
      </c>
      <c r="AM364" s="79" t="s">
        <v>1412</v>
      </c>
      <c r="AN364" s="79" t="b">
        <v>0</v>
      </c>
      <c r="AO364" s="85" t="s">
        <v>1343</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3</v>
      </c>
      <c r="BC364" s="78" t="str">
        <f>REPLACE(INDEX(GroupVertices[Group],MATCH(Edges[[#This Row],[Vertex 2]],GroupVertices[Vertex],0)),1,1,"")</f>
        <v>2</v>
      </c>
      <c r="BD364" s="48"/>
      <c r="BE364" s="49"/>
      <c r="BF364" s="48"/>
      <c r="BG364" s="49"/>
      <c r="BH364" s="48"/>
      <c r="BI364" s="49"/>
      <c r="BJ364" s="48"/>
      <c r="BK364" s="49"/>
      <c r="BL364" s="48"/>
    </row>
    <row r="365" spans="1:64" ht="15">
      <c r="A365" s="64" t="s">
        <v>360</v>
      </c>
      <c r="B365" s="64" t="s">
        <v>309</v>
      </c>
      <c r="C365" s="65" t="s">
        <v>3678</v>
      </c>
      <c r="D365" s="66">
        <v>3</v>
      </c>
      <c r="E365" s="67" t="s">
        <v>132</v>
      </c>
      <c r="F365" s="68">
        <v>32</v>
      </c>
      <c r="G365" s="65"/>
      <c r="H365" s="69"/>
      <c r="I365" s="70"/>
      <c r="J365" s="70"/>
      <c r="K365" s="34" t="s">
        <v>65</v>
      </c>
      <c r="L365" s="77">
        <v>365</v>
      </c>
      <c r="M365" s="77"/>
      <c r="N365" s="72"/>
      <c r="O365" s="79" t="s">
        <v>395</v>
      </c>
      <c r="P365" s="81">
        <v>43533.668807870374</v>
      </c>
      <c r="Q365" s="79" t="s">
        <v>473</v>
      </c>
      <c r="R365" s="79"/>
      <c r="S365" s="79"/>
      <c r="T365" s="79" t="s">
        <v>586</v>
      </c>
      <c r="U365" s="79"/>
      <c r="V365" s="82" t="s">
        <v>781</v>
      </c>
      <c r="W365" s="81">
        <v>43533.668807870374</v>
      </c>
      <c r="X365" s="82" t="s">
        <v>1014</v>
      </c>
      <c r="Y365" s="79"/>
      <c r="Z365" s="79"/>
      <c r="AA365" s="85" t="s">
        <v>1312</v>
      </c>
      <c r="AB365" s="79"/>
      <c r="AC365" s="79" t="b">
        <v>0</v>
      </c>
      <c r="AD365" s="79">
        <v>0</v>
      </c>
      <c r="AE365" s="85" t="s">
        <v>1389</v>
      </c>
      <c r="AF365" s="79" t="b">
        <v>0</v>
      </c>
      <c r="AG365" s="79" t="s">
        <v>1401</v>
      </c>
      <c r="AH365" s="79"/>
      <c r="AI365" s="85" t="s">
        <v>1389</v>
      </c>
      <c r="AJ365" s="79" t="b">
        <v>0</v>
      </c>
      <c r="AK365" s="79">
        <v>3</v>
      </c>
      <c r="AL365" s="85" t="s">
        <v>1343</v>
      </c>
      <c r="AM365" s="79" t="s">
        <v>1412</v>
      </c>
      <c r="AN365" s="79" t="b">
        <v>0</v>
      </c>
      <c r="AO365" s="85" t="s">
        <v>1343</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3</v>
      </c>
      <c r="BC365" s="78" t="str">
        <f>REPLACE(INDEX(GroupVertices[Group],MATCH(Edges[[#This Row],[Vertex 2]],GroupVertices[Vertex],0)),1,1,"")</f>
        <v>3</v>
      </c>
      <c r="BD365" s="48">
        <v>1</v>
      </c>
      <c r="BE365" s="49">
        <v>5.2631578947368425</v>
      </c>
      <c r="BF365" s="48">
        <v>0</v>
      </c>
      <c r="BG365" s="49">
        <v>0</v>
      </c>
      <c r="BH365" s="48">
        <v>0</v>
      </c>
      <c r="BI365" s="49">
        <v>0</v>
      </c>
      <c r="BJ365" s="48">
        <v>18</v>
      </c>
      <c r="BK365" s="49">
        <v>94.73684210526316</v>
      </c>
      <c r="BL365" s="48">
        <v>19</v>
      </c>
    </row>
    <row r="366" spans="1:64" ht="15">
      <c r="A366" s="64" t="s">
        <v>350</v>
      </c>
      <c r="B366" s="64" t="s">
        <v>360</v>
      </c>
      <c r="C366" s="65" t="s">
        <v>3678</v>
      </c>
      <c r="D366" s="66">
        <v>3</v>
      </c>
      <c r="E366" s="67" t="s">
        <v>132</v>
      </c>
      <c r="F366" s="68">
        <v>32</v>
      </c>
      <c r="G366" s="65"/>
      <c r="H366" s="69"/>
      <c r="I366" s="70"/>
      <c r="J366" s="70"/>
      <c r="K366" s="34" t="s">
        <v>66</v>
      </c>
      <c r="L366" s="77">
        <v>366</v>
      </c>
      <c r="M366" s="77"/>
      <c r="N366" s="72"/>
      <c r="O366" s="79" t="s">
        <v>395</v>
      </c>
      <c r="P366" s="81">
        <v>43533.7128125</v>
      </c>
      <c r="Q366" s="79" t="s">
        <v>506</v>
      </c>
      <c r="R366" s="79"/>
      <c r="S366" s="79"/>
      <c r="T366" s="79" t="s">
        <v>584</v>
      </c>
      <c r="U366" s="79"/>
      <c r="V366" s="82" t="s">
        <v>772</v>
      </c>
      <c r="W366" s="81">
        <v>43533.7128125</v>
      </c>
      <c r="X366" s="82" t="s">
        <v>1011</v>
      </c>
      <c r="Y366" s="79"/>
      <c r="Z366" s="79"/>
      <c r="AA366" s="85" t="s">
        <v>1309</v>
      </c>
      <c r="AB366" s="85" t="s">
        <v>1387</v>
      </c>
      <c r="AC366" s="79" t="b">
        <v>0</v>
      </c>
      <c r="AD366" s="79">
        <v>0</v>
      </c>
      <c r="AE366" s="85" t="s">
        <v>1399</v>
      </c>
      <c r="AF366" s="79" t="b">
        <v>0</v>
      </c>
      <c r="AG366" s="79" t="s">
        <v>1401</v>
      </c>
      <c r="AH366" s="79"/>
      <c r="AI366" s="85" t="s">
        <v>1389</v>
      </c>
      <c r="AJ366" s="79" t="b">
        <v>0</v>
      </c>
      <c r="AK366" s="79">
        <v>0</v>
      </c>
      <c r="AL366" s="85" t="s">
        <v>1389</v>
      </c>
      <c r="AM366" s="79" t="s">
        <v>1412</v>
      </c>
      <c r="AN366" s="79" t="b">
        <v>0</v>
      </c>
      <c r="AO366" s="85" t="s">
        <v>1387</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3</v>
      </c>
      <c r="BD366" s="48"/>
      <c r="BE366" s="49"/>
      <c r="BF366" s="48"/>
      <c r="BG366" s="49"/>
      <c r="BH366" s="48"/>
      <c r="BI366" s="49"/>
      <c r="BJ366" s="48"/>
      <c r="BK366" s="49"/>
      <c r="BL366" s="48"/>
    </row>
    <row r="367" spans="1:64" ht="15">
      <c r="A367" s="64" t="s">
        <v>361</v>
      </c>
      <c r="B367" s="64" t="s">
        <v>350</v>
      </c>
      <c r="C367" s="65" t="s">
        <v>3681</v>
      </c>
      <c r="D367" s="66">
        <v>7.2</v>
      </c>
      <c r="E367" s="67" t="s">
        <v>136</v>
      </c>
      <c r="F367" s="68">
        <v>27.411764705882355</v>
      </c>
      <c r="G367" s="65"/>
      <c r="H367" s="69"/>
      <c r="I367" s="70"/>
      <c r="J367" s="70"/>
      <c r="K367" s="34" t="s">
        <v>66</v>
      </c>
      <c r="L367" s="77">
        <v>367</v>
      </c>
      <c r="M367" s="77"/>
      <c r="N367" s="72"/>
      <c r="O367" s="79" t="s">
        <v>396</v>
      </c>
      <c r="P367" s="81">
        <v>43533.650625</v>
      </c>
      <c r="Q367" s="79" t="s">
        <v>507</v>
      </c>
      <c r="R367" s="79"/>
      <c r="S367" s="79"/>
      <c r="T367" s="79" t="s">
        <v>617</v>
      </c>
      <c r="U367" s="79"/>
      <c r="V367" s="82" t="s">
        <v>782</v>
      </c>
      <c r="W367" s="81">
        <v>43533.650625</v>
      </c>
      <c r="X367" s="82" t="s">
        <v>1015</v>
      </c>
      <c r="Y367" s="79"/>
      <c r="Z367" s="79"/>
      <c r="AA367" s="85" t="s">
        <v>1313</v>
      </c>
      <c r="AB367" s="85" t="s">
        <v>1370</v>
      </c>
      <c r="AC367" s="79" t="b">
        <v>0</v>
      </c>
      <c r="AD367" s="79">
        <v>7</v>
      </c>
      <c r="AE367" s="85" t="s">
        <v>1392</v>
      </c>
      <c r="AF367" s="79" t="b">
        <v>0</v>
      </c>
      <c r="AG367" s="79" t="s">
        <v>1401</v>
      </c>
      <c r="AH367" s="79"/>
      <c r="AI367" s="85" t="s">
        <v>1389</v>
      </c>
      <c r="AJ367" s="79" t="b">
        <v>0</v>
      </c>
      <c r="AK367" s="79">
        <v>0</v>
      </c>
      <c r="AL367" s="85" t="s">
        <v>1389</v>
      </c>
      <c r="AM367" s="79" t="s">
        <v>1411</v>
      </c>
      <c r="AN367" s="79" t="b">
        <v>0</v>
      </c>
      <c r="AO367" s="85" t="s">
        <v>1370</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1</v>
      </c>
      <c r="BC367" s="78" t="str">
        <f>REPLACE(INDEX(GroupVertices[Group],MATCH(Edges[[#This Row],[Vertex 2]],GroupVertices[Vertex],0)),1,1,"")</f>
        <v>2</v>
      </c>
      <c r="BD367" s="48">
        <v>2</v>
      </c>
      <c r="BE367" s="49">
        <v>5.555555555555555</v>
      </c>
      <c r="BF367" s="48">
        <v>0</v>
      </c>
      <c r="BG367" s="49">
        <v>0</v>
      </c>
      <c r="BH367" s="48">
        <v>0</v>
      </c>
      <c r="BI367" s="49">
        <v>0</v>
      </c>
      <c r="BJ367" s="48">
        <v>34</v>
      </c>
      <c r="BK367" s="49">
        <v>94.44444444444444</v>
      </c>
      <c r="BL367" s="48">
        <v>36</v>
      </c>
    </row>
    <row r="368" spans="1:64" ht="15">
      <c r="A368" s="64" t="s">
        <v>361</v>
      </c>
      <c r="B368" s="64" t="s">
        <v>350</v>
      </c>
      <c r="C368" s="65" t="s">
        <v>3681</v>
      </c>
      <c r="D368" s="66">
        <v>7.2</v>
      </c>
      <c r="E368" s="67" t="s">
        <v>136</v>
      </c>
      <c r="F368" s="68">
        <v>27.411764705882355</v>
      </c>
      <c r="G368" s="65"/>
      <c r="H368" s="69"/>
      <c r="I368" s="70"/>
      <c r="J368" s="70"/>
      <c r="K368" s="34" t="s">
        <v>66</v>
      </c>
      <c r="L368" s="77">
        <v>368</v>
      </c>
      <c r="M368" s="77"/>
      <c r="N368" s="72"/>
      <c r="O368" s="79" t="s">
        <v>396</v>
      </c>
      <c r="P368" s="81">
        <v>43533.656018518515</v>
      </c>
      <c r="Q368" s="79" t="s">
        <v>508</v>
      </c>
      <c r="R368" s="79"/>
      <c r="S368" s="79"/>
      <c r="T368" s="79" t="s">
        <v>604</v>
      </c>
      <c r="U368" s="79"/>
      <c r="V368" s="82" t="s">
        <v>782</v>
      </c>
      <c r="W368" s="81">
        <v>43533.656018518515</v>
      </c>
      <c r="X368" s="82" t="s">
        <v>1016</v>
      </c>
      <c r="Y368" s="79"/>
      <c r="Z368" s="79"/>
      <c r="AA368" s="85" t="s">
        <v>1314</v>
      </c>
      <c r="AB368" s="85" t="s">
        <v>1373</v>
      </c>
      <c r="AC368" s="79" t="b">
        <v>0</v>
      </c>
      <c r="AD368" s="79">
        <v>3</v>
      </c>
      <c r="AE368" s="85" t="s">
        <v>1392</v>
      </c>
      <c r="AF368" s="79" t="b">
        <v>0</v>
      </c>
      <c r="AG368" s="79" t="s">
        <v>1401</v>
      </c>
      <c r="AH368" s="79"/>
      <c r="AI368" s="85" t="s">
        <v>1389</v>
      </c>
      <c r="AJ368" s="79" t="b">
        <v>0</v>
      </c>
      <c r="AK368" s="79">
        <v>0</v>
      </c>
      <c r="AL368" s="85" t="s">
        <v>1389</v>
      </c>
      <c r="AM368" s="79" t="s">
        <v>1411</v>
      </c>
      <c r="AN368" s="79" t="b">
        <v>0</v>
      </c>
      <c r="AO368" s="85" t="s">
        <v>1373</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1</v>
      </c>
      <c r="BC368" s="78" t="str">
        <f>REPLACE(INDEX(GroupVertices[Group],MATCH(Edges[[#This Row],[Vertex 2]],GroupVertices[Vertex],0)),1,1,"")</f>
        <v>2</v>
      </c>
      <c r="BD368" s="48">
        <v>1</v>
      </c>
      <c r="BE368" s="49">
        <v>2.6315789473684212</v>
      </c>
      <c r="BF368" s="48">
        <v>1</v>
      </c>
      <c r="BG368" s="49">
        <v>2.6315789473684212</v>
      </c>
      <c r="BH368" s="48">
        <v>0</v>
      </c>
      <c r="BI368" s="49">
        <v>0</v>
      </c>
      <c r="BJ368" s="48">
        <v>36</v>
      </c>
      <c r="BK368" s="49">
        <v>94.73684210526316</v>
      </c>
      <c r="BL368" s="48">
        <v>38</v>
      </c>
    </row>
    <row r="369" spans="1:64" ht="15">
      <c r="A369" s="64" t="s">
        <v>361</v>
      </c>
      <c r="B369" s="64" t="s">
        <v>350</v>
      </c>
      <c r="C369" s="65" t="s">
        <v>3681</v>
      </c>
      <c r="D369" s="66">
        <v>7.2</v>
      </c>
      <c r="E369" s="67" t="s">
        <v>136</v>
      </c>
      <c r="F369" s="68">
        <v>27.411764705882355</v>
      </c>
      <c r="G369" s="65"/>
      <c r="H369" s="69"/>
      <c r="I369" s="70"/>
      <c r="J369" s="70"/>
      <c r="K369" s="34" t="s">
        <v>66</v>
      </c>
      <c r="L369" s="77">
        <v>369</v>
      </c>
      <c r="M369" s="77"/>
      <c r="N369" s="72"/>
      <c r="O369" s="79" t="s">
        <v>396</v>
      </c>
      <c r="P369" s="81">
        <v>43533.658784722225</v>
      </c>
      <c r="Q369" s="79" t="s">
        <v>509</v>
      </c>
      <c r="R369" s="79"/>
      <c r="S369" s="79"/>
      <c r="T369" s="79" t="s">
        <v>604</v>
      </c>
      <c r="U369" s="79"/>
      <c r="V369" s="82" t="s">
        <v>782</v>
      </c>
      <c r="W369" s="81">
        <v>43533.658784722225</v>
      </c>
      <c r="X369" s="82" t="s">
        <v>1017</v>
      </c>
      <c r="Y369" s="79"/>
      <c r="Z369" s="79"/>
      <c r="AA369" s="85" t="s">
        <v>1315</v>
      </c>
      <c r="AB369" s="85" t="s">
        <v>1376</v>
      </c>
      <c r="AC369" s="79" t="b">
        <v>0</v>
      </c>
      <c r="AD369" s="79">
        <v>5</v>
      </c>
      <c r="AE369" s="85" t="s">
        <v>1392</v>
      </c>
      <c r="AF369" s="79" t="b">
        <v>0</v>
      </c>
      <c r="AG369" s="79" t="s">
        <v>1401</v>
      </c>
      <c r="AH369" s="79"/>
      <c r="AI369" s="85" t="s">
        <v>1389</v>
      </c>
      <c r="AJ369" s="79" t="b">
        <v>0</v>
      </c>
      <c r="AK369" s="79">
        <v>0</v>
      </c>
      <c r="AL369" s="85" t="s">
        <v>1389</v>
      </c>
      <c r="AM369" s="79" t="s">
        <v>1411</v>
      </c>
      <c r="AN369" s="79" t="b">
        <v>0</v>
      </c>
      <c r="AO369" s="85" t="s">
        <v>1376</v>
      </c>
      <c r="AP369" s="79" t="s">
        <v>176</v>
      </c>
      <c r="AQ369" s="79">
        <v>0</v>
      </c>
      <c r="AR369" s="79">
        <v>0</v>
      </c>
      <c r="AS369" s="79"/>
      <c r="AT369" s="79"/>
      <c r="AU369" s="79"/>
      <c r="AV369" s="79"/>
      <c r="AW369" s="79"/>
      <c r="AX369" s="79"/>
      <c r="AY369" s="79"/>
      <c r="AZ369" s="79"/>
      <c r="BA369">
        <v>4</v>
      </c>
      <c r="BB369" s="78" t="str">
        <f>REPLACE(INDEX(GroupVertices[Group],MATCH(Edges[[#This Row],[Vertex 1]],GroupVertices[Vertex],0)),1,1,"")</f>
        <v>1</v>
      </c>
      <c r="BC369" s="78" t="str">
        <f>REPLACE(INDEX(GroupVertices[Group],MATCH(Edges[[#This Row],[Vertex 2]],GroupVertices[Vertex],0)),1,1,"")</f>
        <v>2</v>
      </c>
      <c r="BD369" s="48">
        <v>0</v>
      </c>
      <c r="BE369" s="49">
        <v>0</v>
      </c>
      <c r="BF369" s="48">
        <v>1</v>
      </c>
      <c r="BG369" s="49">
        <v>2.5</v>
      </c>
      <c r="BH369" s="48">
        <v>1</v>
      </c>
      <c r="BI369" s="49">
        <v>2.5</v>
      </c>
      <c r="BJ369" s="48">
        <v>39</v>
      </c>
      <c r="BK369" s="49">
        <v>97.5</v>
      </c>
      <c r="BL369" s="48">
        <v>40</v>
      </c>
    </row>
    <row r="370" spans="1:64" ht="15">
      <c r="A370" s="64" t="s">
        <v>361</v>
      </c>
      <c r="B370" s="64" t="s">
        <v>350</v>
      </c>
      <c r="C370" s="65" t="s">
        <v>3681</v>
      </c>
      <c r="D370" s="66">
        <v>7.2</v>
      </c>
      <c r="E370" s="67" t="s">
        <v>136</v>
      </c>
      <c r="F370" s="68">
        <v>27.411764705882355</v>
      </c>
      <c r="G370" s="65"/>
      <c r="H370" s="69"/>
      <c r="I370" s="70"/>
      <c r="J370" s="70"/>
      <c r="K370" s="34" t="s">
        <v>66</v>
      </c>
      <c r="L370" s="77">
        <v>370</v>
      </c>
      <c r="M370" s="77"/>
      <c r="N370" s="72"/>
      <c r="O370" s="79" t="s">
        <v>396</v>
      </c>
      <c r="P370" s="81">
        <v>43533.663136574076</v>
      </c>
      <c r="Q370" s="79" t="s">
        <v>510</v>
      </c>
      <c r="R370" s="79"/>
      <c r="S370" s="79"/>
      <c r="T370" s="79" t="s">
        <v>604</v>
      </c>
      <c r="U370" s="79"/>
      <c r="V370" s="82" t="s">
        <v>782</v>
      </c>
      <c r="W370" s="81">
        <v>43533.663136574076</v>
      </c>
      <c r="X370" s="82" t="s">
        <v>1018</v>
      </c>
      <c r="Y370" s="79"/>
      <c r="Z370" s="79"/>
      <c r="AA370" s="85" t="s">
        <v>1316</v>
      </c>
      <c r="AB370" s="85" t="s">
        <v>1380</v>
      </c>
      <c r="AC370" s="79" t="b">
        <v>0</v>
      </c>
      <c r="AD370" s="79">
        <v>5</v>
      </c>
      <c r="AE370" s="85" t="s">
        <v>1392</v>
      </c>
      <c r="AF370" s="79" t="b">
        <v>0</v>
      </c>
      <c r="AG370" s="79" t="s">
        <v>1401</v>
      </c>
      <c r="AH370" s="79"/>
      <c r="AI370" s="85" t="s">
        <v>1389</v>
      </c>
      <c r="AJ370" s="79" t="b">
        <v>0</v>
      </c>
      <c r="AK370" s="79">
        <v>1</v>
      </c>
      <c r="AL370" s="85" t="s">
        <v>1389</v>
      </c>
      <c r="AM370" s="79" t="s">
        <v>1411</v>
      </c>
      <c r="AN370" s="79" t="b">
        <v>0</v>
      </c>
      <c r="AO370" s="85" t="s">
        <v>1380</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1</v>
      </c>
      <c r="BC370" s="78" t="str">
        <f>REPLACE(INDEX(GroupVertices[Group],MATCH(Edges[[#This Row],[Vertex 2]],GroupVertices[Vertex],0)),1,1,"")</f>
        <v>2</v>
      </c>
      <c r="BD370" s="48">
        <v>1</v>
      </c>
      <c r="BE370" s="49">
        <v>2.9411764705882355</v>
      </c>
      <c r="BF370" s="48">
        <v>0</v>
      </c>
      <c r="BG370" s="49">
        <v>0</v>
      </c>
      <c r="BH370" s="48">
        <v>0</v>
      </c>
      <c r="BI370" s="49">
        <v>0</v>
      </c>
      <c r="BJ370" s="48">
        <v>33</v>
      </c>
      <c r="BK370" s="49">
        <v>97.05882352941177</v>
      </c>
      <c r="BL370" s="48">
        <v>34</v>
      </c>
    </row>
    <row r="371" spans="1:64" ht="15">
      <c r="A371" s="64" t="s">
        <v>361</v>
      </c>
      <c r="B371" s="64" t="s">
        <v>306</v>
      </c>
      <c r="C371" s="65" t="s">
        <v>3678</v>
      </c>
      <c r="D371" s="66">
        <v>3</v>
      </c>
      <c r="E371" s="67" t="s">
        <v>132</v>
      </c>
      <c r="F371" s="68">
        <v>32</v>
      </c>
      <c r="G371" s="65"/>
      <c r="H371" s="69"/>
      <c r="I371" s="70"/>
      <c r="J371" s="70"/>
      <c r="K371" s="34" t="s">
        <v>66</v>
      </c>
      <c r="L371" s="77">
        <v>371</v>
      </c>
      <c r="M371" s="77"/>
      <c r="N371" s="72"/>
      <c r="O371" s="79" t="s">
        <v>395</v>
      </c>
      <c r="P371" s="81">
        <v>43533.66434027778</v>
      </c>
      <c r="Q371" s="79" t="s">
        <v>448</v>
      </c>
      <c r="R371" s="79"/>
      <c r="S371" s="79"/>
      <c r="T371" s="79" t="s">
        <v>584</v>
      </c>
      <c r="U371" s="79"/>
      <c r="V371" s="82" t="s">
        <v>782</v>
      </c>
      <c r="W371" s="81">
        <v>43533.66434027778</v>
      </c>
      <c r="X371" s="82" t="s">
        <v>1019</v>
      </c>
      <c r="Y371" s="79"/>
      <c r="Z371" s="79"/>
      <c r="AA371" s="85" t="s">
        <v>1317</v>
      </c>
      <c r="AB371" s="79"/>
      <c r="AC371" s="79" t="b">
        <v>0</v>
      </c>
      <c r="AD371" s="79">
        <v>0</v>
      </c>
      <c r="AE371" s="85" t="s">
        <v>1389</v>
      </c>
      <c r="AF371" s="79" t="b">
        <v>0</v>
      </c>
      <c r="AG371" s="79" t="s">
        <v>1401</v>
      </c>
      <c r="AH371" s="79"/>
      <c r="AI371" s="85" t="s">
        <v>1389</v>
      </c>
      <c r="AJ371" s="79" t="b">
        <v>0</v>
      </c>
      <c r="AK371" s="79">
        <v>11</v>
      </c>
      <c r="AL371" s="85" t="s">
        <v>1358</v>
      </c>
      <c r="AM371" s="79" t="s">
        <v>1411</v>
      </c>
      <c r="AN371" s="79" t="b">
        <v>0</v>
      </c>
      <c r="AO371" s="85" t="s">
        <v>1358</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2</v>
      </c>
      <c r="BE371" s="49">
        <v>10</v>
      </c>
      <c r="BF371" s="48">
        <v>0</v>
      </c>
      <c r="BG371" s="49">
        <v>0</v>
      </c>
      <c r="BH371" s="48">
        <v>0</v>
      </c>
      <c r="BI371" s="49">
        <v>0</v>
      </c>
      <c r="BJ371" s="48">
        <v>18</v>
      </c>
      <c r="BK371" s="49">
        <v>90</v>
      </c>
      <c r="BL371" s="48">
        <v>20</v>
      </c>
    </row>
    <row r="372" spans="1:64" ht="15">
      <c r="A372" s="64" t="s">
        <v>306</v>
      </c>
      <c r="B372" s="64" t="s">
        <v>361</v>
      </c>
      <c r="C372" s="65" t="s">
        <v>3678</v>
      </c>
      <c r="D372" s="66">
        <v>3</v>
      </c>
      <c r="E372" s="67" t="s">
        <v>132</v>
      </c>
      <c r="F372" s="68">
        <v>32</v>
      </c>
      <c r="G372" s="65"/>
      <c r="H372" s="69"/>
      <c r="I372" s="70"/>
      <c r="J372" s="70"/>
      <c r="K372" s="34" t="s">
        <v>66</v>
      </c>
      <c r="L372" s="77">
        <v>372</v>
      </c>
      <c r="M372" s="77"/>
      <c r="N372" s="72"/>
      <c r="O372" s="79" t="s">
        <v>395</v>
      </c>
      <c r="P372" s="81">
        <v>43533.66787037037</v>
      </c>
      <c r="Q372" s="79" t="s">
        <v>511</v>
      </c>
      <c r="R372" s="79"/>
      <c r="S372" s="79"/>
      <c r="T372" s="79"/>
      <c r="U372" s="79"/>
      <c r="V372" s="82" t="s">
        <v>754</v>
      </c>
      <c r="W372" s="81">
        <v>43533.66787037037</v>
      </c>
      <c r="X372" s="82" t="s">
        <v>1020</v>
      </c>
      <c r="Y372" s="79"/>
      <c r="Z372" s="79"/>
      <c r="AA372" s="85" t="s">
        <v>1318</v>
      </c>
      <c r="AB372" s="79"/>
      <c r="AC372" s="79" t="b">
        <v>0</v>
      </c>
      <c r="AD372" s="79">
        <v>0</v>
      </c>
      <c r="AE372" s="85" t="s">
        <v>1389</v>
      </c>
      <c r="AF372" s="79" t="b">
        <v>0</v>
      </c>
      <c r="AG372" s="79" t="s">
        <v>1401</v>
      </c>
      <c r="AH372" s="79"/>
      <c r="AI372" s="85" t="s">
        <v>1389</v>
      </c>
      <c r="AJ372" s="79" t="b">
        <v>0</v>
      </c>
      <c r="AK372" s="79">
        <v>1</v>
      </c>
      <c r="AL372" s="85" t="s">
        <v>1316</v>
      </c>
      <c r="AM372" s="79" t="s">
        <v>1412</v>
      </c>
      <c r="AN372" s="79" t="b">
        <v>0</v>
      </c>
      <c r="AO372" s="85" t="s">
        <v>1316</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27</v>
      </c>
      <c r="BK372" s="49">
        <v>100</v>
      </c>
      <c r="BL372" s="48">
        <v>27</v>
      </c>
    </row>
    <row r="373" spans="1:64" ht="15">
      <c r="A373" s="64" t="s">
        <v>350</v>
      </c>
      <c r="B373" s="64" t="s">
        <v>361</v>
      </c>
      <c r="C373" s="65" t="s">
        <v>3678</v>
      </c>
      <c r="D373" s="66">
        <v>3</v>
      </c>
      <c r="E373" s="67" t="s">
        <v>132</v>
      </c>
      <c r="F373" s="68">
        <v>32</v>
      </c>
      <c r="G373" s="65"/>
      <c r="H373" s="69"/>
      <c r="I373" s="70"/>
      <c r="J373" s="70"/>
      <c r="K373" s="34" t="s">
        <v>66</v>
      </c>
      <c r="L373" s="77">
        <v>373</v>
      </c>
      <c r="M373" s="77"/>
      <c r="N373" s="72"/>
      <c r="O373" s="79" t="s">
        <v>395</v>
      </c>
      <c r="P373" s="81">
        <v>43533.7128125</v>
      </c>
      <c r="Q373" s="79" t="s">
        <v>506</v>
      </c>
      <c r="R373" s="79"/>
      <c r="S373" s="79"/>
      <c r="T373" s="79" t="s">
        <v>584</v>
      </c>
      <c r="U373" s="79"/>
      <c r="V373" s="82" t="s">
        <v>772</v>
      </c>
      <c r="W373" s="81">
        <v>43533.7128125</v>
      </c>
      <c r="X373" s="82" t="s">
        <v>1011</v>
      </c>
      <c r="Y373" s="79"/>
      <c r="Z373" s="79"/>
      <c r="AA373" s="85" t="s">
        <v>1309</v>
      </c>
      <c r="AB373" s="85" t="s">
        <v>1387</v>
      </c>
      <c r="AC373" s="79" t="b">
        <v>0</v>
      </c>
      <c r="AD373" s="79">
        <v>0</v>
      </c>
      <c r="AE373" s="85" t="s">
        <v>1399</v>
      </c>
      <c r="AF373" s="79" t="b">
        <v>0</v>
      </c>
      <c r="AG373" s="79" t="s">
        <v>1401</v>
      </c>
      <c r="AH373" s="79"/>
      <c r="AI373" s="85" t="s">
        <v>1389</v>
      </c>
      <c r="AJ373" s="79" t="b">
        <v>0</v>
      </c>
      <c r="AK373" s="79">
        <v>0</v>
      </c>
      <c r="AL373" s="85" t="s">
        <v>1389</v>
      </c>
      <c r="AM373" s="79" t="s">
        <v>1412</v>
      </c>
      <c r="AN373" s="79" t="b">
        <v>0</v>
      </c>
      <c r="AO373" s="85" t="s">
        <v>1387</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1</v>
      </c>
      <c r="BD373" s="48"/>
      <c r="BE373" s="49"/>
      <c r="BF373" s="48"/>
      <c r="BG373" s="49"/>
      <c r="BH373" s="48"/>
      <c r="BI373" s="49"/>
      <c r="BJ373" s="48"/>
      <c r="BK373" s="49"/>
      <c r="BL373" s="48"/>
    </row>
    <row r="374" spans="1:64" ht="15">
      <c r="A374" s="64" t="s">
        <v>362</v>
      </c>
      <c r="B374" s="64" t="s">
        <v>355</v>
      </c>
      <c r="C374" s="65" t="s">
        <v>3679</v>
      </c>
      <c r="D374" s="66">
        <v>4.4</v>
      </c>
      <c r="E374" s="67" t="s">
        <v>136</v>
      </c>
      <c r="F374" s="68">
        <v>30.470588235294116</v>
      </c>
      <c r="G374" s="65"/>
      <c r="H374" s="69"/>
      <c r="I374" s="70"/>
      <c r="J374" s="70"/>
      <c r="K374" s="34" t="s">
        <v>65</v>
      </c>
      <c r="L374" s="77">
        <v>374</v>
      </c>
      <c r="M374" s="77"/>
      <c r="N374" s="72"/>
      <c r="O374" s="79" t="s">
        <v>395</v>
      </c>
      <c r="P374" s="81">
        <v>43533.64344907407</v>
      </c>
      <c r="Q374" s="79" t="s">
        <v>417</v>
      </c>
      <c r="R374" s="79"/>
      <c r="S374" s="79"/>
      <c r="T374" s="79" t="s">
        <v>598</v>
      </c>
      <c r="U374" s="79"/>
      <c r="V374" s="82" t="s">
        <v>783</v>
      </c>
      <c r="W374" s="81">
        <v>43533.64344907407</v>
      </c>
      <c r="X374" s="82" t="s">
        <v>1021</v>
      </c>
      <c r="Y374" s="79"/>
      <c r="Z374" s="79"/>
      <c r="AA374" s="85" t="s">
        <v>1319</v>
      </c>
      <c r="AB374" s="79"/>
      <c r="AC374" s="79" t="b">
        <v>0</v>
      </c>
      <c r="AD374" s="79">
        <v>0</v>
      </c>
      <c r="AE374" s="85" t="s">
        <v>1389</v>
      </c>
      <c r="AF374" s="79" t="b">
        <v>0</v>
      </c>
      <c r="AG374" s="79" t="s">
        <v>1401</v>
      </c>
      <c r="AH374" s="79"/>
      <c r="AI374" s="85" t="s">
        <v>1389</v>
      </c>
      <c r="AJ374" s="79" t="b">
        <v>0</v>
      </c>
      <c r="AK374" s="79">
        <v>16</v>
      </c>
      <c r="AL374" s="85" t="s">
        <v>1325</v>
      </c>
      <c r="AM374" s="79" t="s">
        <v>1411</v>
      </c>
      <c r="AN374" s="79" t="b">
        <v>0</v>
      </c>
      <c r="AO374" s="85" t="s">
        <v>1325</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3</v>
      </c>
      <c r="BC374" s="78" t="str">
        <f>REPLACE(INDEX(GroupVertices[Group],MATCH(Edges[[#This Row],[Vertex 2]],GroupVertices[Vertex],0)),1,1,"")</f>
        <v>3</v>
      </c>
      <c r="BD374" s="48"/>
      <c r="BE374" s="49"/>
      <c r="BF374" s="48"/>
      <c r="BG374" s="49"/>
      <c r="BH374" s="48"/>
      <c r="BI374" s="49"/>
      <c r="BJ374" s="48"/>
      <c r="BK374" s="49"/>
      <c r="BL374" s="48"/>
    </row>
    <row r="375" spans="1:64" ht="15">
      <c r="A375" s="64" t="s">
        <v>362</v>
      </c>
      <c r="B375" s="64" t="s">
        <v>350</v>
      </c>
      <c r="C375" s="65" t="s">
        <v>3679</v>
      </c>
      <c r="D375" s="66">
        <v>4.4</v>
      </c>
      <c r="E375" s="67" t="s">
        <v>136</v>
      </c>
      <c r="F375" s="68">
        <v>30.470588235294116</v>
      </c>
      <c r="G375" s="65"/>
      <c r="H375" s="69"/>
      <c r="I375" s="70"/>
      <c r="J375" s="70"/>
      <c r="K375" s="34" t="s">
        <v>66</v>
      </c>
      <c r="L375" s="77">
        <v>375</v>
      </c>
      <c r="M375" s="77"/>
      <c r="N375" s="72"/>
      <c r="O375" s="79" t="s">
        <v>395</v>
      </c>
      <c r="P375" s="81">
        <v>43533.64344907407</v>
      </c>
      <c r="Q375" s="79" t="s">
        <v>417</v>
      </c>
      <c r="R375" s="79"/>
      <c r="S375" s="79"/>
      <c r="T375" s="79" t="s">
        <v>598</v>
      </c>
      <c r="U375" s="79"/>
      <c r="V375" s="82" t="s">
        <v>783</v>
      </c>
      <c r="W375" s="81">
        <v>43533.64344907407</v>
      </c>
      <c r="X375" s="82" t="s">
        <v>1021</v>
      </c>
      <c r="Y375" s="79"/>
      <c r="Z375" s="79"/>
      <c r="AA375" s="85" t="s">
        <v>1319</v>
      </c>
      <c r="AB375" s="79"/>
      <c r="AC375" s="79" t="b">
        <v>0</v>
      </c>
      <c r="AD375" s="79">
        <v>0</v>
      </c>
      <c r="AE375" s="85" t="s">
        <v>1389</v>
      </c>
      <c r="AF375" s="79" t="b">
        <v>0</v>
      </c>
      <c r="AG375" s="79" t="s">
        <v>1401</v>
      </c>
      <c r="AH375" s="79"/>
      <c r="AI375" s="85" t="s">
        <v>1389</v>
      </c>
      <c r="AJ375" s="79" t="b">
        <v>0</v>
      </c>
      <c r="AK375" s="79">
        <v>16</v>
      </c>
      <c r="AL375" s="85" t="s">
        <v>1325</v>
      </c>
      <c r="AM375" s="79" t="s">
        <v>1411</v>
      </c>
      <c r="AN375" s="79" t="b">
        <v>0</v>
      </c>
      <c r="AO375" s="85" t="s">
        <v>1325</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3</v>
      </c>
      <c r="BC375" s="78" t="str">
        <f>REPLACE(INDEX(GroupVertices[Group],MATCH(Edges[[#This Row],[Vertex 2]],GroupVertices[Vertex],0)),1,1,"")</f>
        <v>2</v>
      </c>
      <c r="BD375" s="48"/>
      <c r="BE375" s="49"/>
      <c r="BF375" s="48"/>
      <c r="BG375" s="49"/>
      <c r="BH375" s="48"/>
      <c r="BI375" s="49"/>
      <c r="BJ375" s="48"/>
      <c r="BK375" s="49"/>
      <c r="BL375" s="48"/>
    </row>
    <row r="376" spans="1:64" ht="15">
      <c r="A376" s="64" t="s">
        <v>362</v>
      </c>
      <c r="B376" s="64" t="s">
        <v>363</v>
      </c>
      <c r="C376" s="65" t="s">
        <v>3678</v>
      </c>
      <c r="D376" s="66">
        <v>3</v>
      </c>
      <c r="E376" s="67" t="s">
        <v>132</v>
      </c>
      <c r="F376" s="68">
        <v>32</v>
      </c>
      <c r="G376" s="65"/>
      <c r="H376" s="69"/>
      <c r="I376" s="70"/>
      <c r="J376" s="70"/>
      <c r="K376" s="34" t="s">
        <v>65</v>
      </c>
      <c r="L376" s="77">
        <v>376</v>
      </c>
      <c r="M376" s="77"/>
      <c r="N376" s="72"/>
      <c r="O376" s="79" t="s">
        <v>395</v>
      </c>
      <c r="P376" s="81">
        <v>43533.64344907407</v>
      </c>
      <c r="Q376" s="79" t="s">
        <v>417</v>
      </c>
      <c r="R376" s="79"/>
      <c r="S376" s="79"/>
      <c r="T376" s="79" t="s">
        <v>598</v>
      </c>
      <c r="U376" s="79"/>
      <c r="V376" s="82" t="s">
        <v>783</v>
      </c>
      <c r="W376" s="81">
        <v>43533.64344907407</v>
      </c>
      <c r="X376" s="82" t="s">
        <v>1021</v>
      </c>
      <c r="Y376" s="79"/>
      <c r="Z376" s="79"/>
      <c r="AA376" s="85" t="s">
        <v>1319</v>
      </c>
      <c r="AB376" s="79"/>
      <c r="AC376" s="79" t="b">
        <v>0</v>
      </c>
      <c r="AD376" s="79">
        <v>0</v>
      </c>
      <c r="AE376" s="85" t="s">
        <v>1389</v>
      </c>
      <c r="AF376" s="79" t="b">
        <v>0</v>
      </c>
      <c r="AG376" s="79" t="s">
        <v>1401</v>
      </c>
      <c r="AH376" s="79"/>
      <c r="AI376" s="85" t="s">
        <v>1389</v>
      </c>
      <c r="AJ376" s="79" t="b">
        <v>0</v>
      </c>
      <c r="AK376" s="79">
        <v>16</v>
      </c>
      <c r="AL376" s="85" t="s">
        <v>1325</v>
      </c>
      <c r="AM376" s="79" t="s">
        <v>1411</v>
      </c>
      <c r="AN376" s="79" t="b">
        <v>0</v>
      </c>
      <c r="AO376" s="85" t="s">
        <v>1325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3</v>
      </c>
      <c r="BC376" s="78" t="str">
        <f>REPLACE(INDEX(GroupVertices[Group],MATCH(Edges[[#This Row],[Vertex 2]],GroupVertices[Vertex],0)),1,1,"")</f>
        <v>3</v>
      </c>
      <c r="BD376" s="48">
        <v>0</v>
      </c>
      <c r="BE376" s="49">
        <v>0</v>
      </c>
      <c r="BF376" s="48">
        <v>0</v>
      </c>
      <c r="BG376" s="49">
        <v>0</v>
      </c>
      <c r="BH376" s="48">
        <v>0</v>
      </c>
      <c r="BI376" s="49">
        <v>0</v>
      </c>
      <c r="BJ376" s="48">
        <v>16</v>
      </c>
      <c r="BK376" s="49">
        <v>100</v>
      </c>
      <c r="BL376" s="48">
        <v>16</v>
      </c>
    </row>
    <row r="377" spans="1:64" ht="15">
      <c r="A377" s="64" t="s">
        <v>362</v>
      </c>
      <c r="B377" s="64" t="s">
        <v>355</v>
      </c>
      <c r="C377" s="65" t="s">
        <v>3679</v>
      </c>
      <c r="D377" s="66">
        <v>4.4</v>
      </c>
      <c r="E377" s="67" t="s">
        <v>136</v>
      </c>
      <c r="F377" s="68">
        <v>30.470588235294116</v>
      </c>
      <c r="G377" s="65"/>
      <c r="H377" s="69"/>
      <c r="I377" s="70"/>
      <c r="J377" s="70"/>
      <c r="K377" s="34" t="s">
        <v>65</v>
      </c>
      <c r="L377" s="77">
        <v>377</v>
      </c>
      <c r="M377" s="77"/>
      <c r="N377" s="72"/>
      <c r="O377" s="79" t="s">
        <v>395</v>
      </c>
      <c r="P377" s="81">
        <v>43533.66554398148</v>
      </c>
      <c r="Q377" s="79" t="s">
        <v>512</v>
      </c>
      <c r="R377" s="79"/>
      <c r="S377" s="79"/>
      <c r="T377" s="79" t="s">
        <v>604</v>
      </c>
      <c r="U377" s="79"/>
      <c r="V377" s="82" t="s">
        <v>783</v>
      </c>
      <c r="W377" s="81">
        <v>43533.66554398148</v>
      </c>
      <c r="X377" s="82" t="s">
        <v>1022</v>
      </c>
      <c r="Y377" s="79"/>
      <c r="Z377" s="79"/>
      <c r="AA377" s="85" t="s">
        <v>1320</v>
      </c>
      <c r="AB377" s="79"/>
      <c r="AC377" s="79" t="b">
        <v>0</v>
      </c>
      <c r="AD377" s="79">
        <v>4</v>
      </c>
      <c r="AE377" s="85" t="s">
        <v>1389</v>
      </c>
      <c r="AF377" s="79" t="b">
        <v>0</v>
      </c>
      <c r="AG377" s="79" t="s">
        <v>1401</v>
      </c>
      <c r="AH377" s="79"/>
      <c r="AI377" s="85" t="s">
        <v>1389</v>
      </c>
      <c r="AJ377" s="79" t="b">
        <v>0</v>
      </c>
      <c r="AK377" s="79">
        <v>0</v>
      </c>
      <c r="AL377" s="85" t="s">
        <v>1389</v>
      </c>
      <c r="AM377" s="79" t="s">
        <v>1412</v>
      </c>
      <c r="AN377" s="79" t="b">
        <v>0</v>
      </c>
      <c r="AO377" s="85" t="s">
        <v>1320</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3</v>
      </c>
      <c r="BC377" s="78" t="str">
        <f>REPLACE(INDEX(GroupVertices[Group],MATCH(Edges[[#This Row],[Vertex 2]],GroupVertices[Vertex],0)),1,1,"")</f>
        <v>3</v>
      </c>
      <c r="BD377" s="48"/>
      <c r="BE377" s="49"/>
      <c r="BF377" s="48"/>
      <c r="BG377" s="49"/>
      <c r="BH377" s="48"/>
      <c r="BI377" s="49"/>
      <c r="BJ377" s="48"/>
      <c r="BK377" s="49"/>
      <c r="BL377" s="48"/>
    </row>
    <row r="378" spans="1:64" ht="15">
      <c r="A378" s="64" t="s">
        <v>362</v>
      </c>
      <c r="B378" s="64" t="s">
        <v>306</v>
      </c>
      <c r="C378" s="65" t="s">
        <v>3678</v>
      </c>
      <c r="D378" s="66">
        <v>3</v>
      </c>
      <c r="E378" s="67" t="s">
        <v>132</v>
      </c>
      <c r="F378" s="68">
        <v>32</v>
      </c>
      <c r="G378" s="65"/>
      <c r="H378" s="69"/>
      <c r="I378" s="70"/>
      <c r="J378" s="70"/>
      <c r="K378" s="34" t="s">
        <v>65</v>
      </c>
      <c r="L378" s="77">
        <v>378</v>
      </c>
      <c r="M378" s="77"/>
      <c r="N378" s="72"/>
      <c r="O378" s="79" t="s">
        <v>395</v>
      </c>
      <c r="P378" s="81">
        <v>43533.66554398148</v>
      </c>
      <c r="Q378" s="79" t="s">
        <v>512</v>
      </c>
      <c r="R378" s="79"/>
      <c r="S378" s="79"/>
      <c r="T378" s="79" t="s">
        <v>604</v>
      </c>
      <c r="U378" s="79"/>
      <c r="V378" s="82" t="s">
        <v>783</v>
      </c>
      <c r="W378" s="81">
        <v>43533.66554398148</v>
      </c>
      <c r="X378" s="82" t="s">
        <v>1022</v>
      </c>
      <c r="Y378" s="79"/>
      <c r="Z378" s="79"/>
      <c r="AA378" s="85" t="s">
        <v>1320</v>
      </c>
      <c r="AB378" s="79"/>
      <c r="AC378" s="79" t="b">
        <v>0</v>
      </c>
      <c r="AD378" s="79">
        <v>4</v>
      </c>
      <c r="AE378" s="85" t="s">
        <v>1389</v>
      </c>
      <c r="AF378" s="79" t="b">
        <v>0</v>
      </c>
      <c r="AG378" s="79" t="s">
        <v>1401</v>
      </c>
      <c r="AH378" s="79"/>
      <c r="AI378" s="85" t="s">
        <v>1389</v>
      </c>
      <c r="AJ378" s="79" t="b">
        <v>0</v>
      </c>
      <c r="AK378" s="79">
        <v>0</v>
      </c>
      <c r="AL378" s="85" t="s">
        <v>1389</v>
      </c>
      <c r="AM378" s="79" t="s">
        <v>1412</v>
      </c>
      <c r="AN378" s="79" t="b">
        <v>0</v>
      </c>
      <c r="AO378" s="85" t="s">
        <v>1320</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3</v>
      </c>
      <c r="BC378" s="78" t="str">
        <f>REPLACE(INDEX(GroupVertices[Group],MATCH(Edges[[#This Row],[Vertex 2]],GroupVertices[Vertex],0)),1,1,"")</f>
        <v>1</v>
      </c>
      <c r="BD378" s="48"/>
      <c r="BE378" s="49"/>
      <c r="BF378" s="48"/>
      <c r="BG378" s="49"/>
      <c r="BH378" s="48"/>
      <c r="BI378" s="49"/>
      <c r="BJ378" s="48"/>
      <c r="BK378" s="49"/>
      <c r="BL378" s="48"/>
    </row>
    <row r="379" spans="1:64" ht="15">
      <c r="A379" s="64" t="s">
        <v>362</v>
      </c>
      <c r="B379" s="64" t="s">
        <v>350</v>
      </c>
      <c r="C379" s="65" t="s">
        <v>3679</v>
      </c>
      <c r="D379" s="66">
        <v>4.4</v>
      </c>
      <c r="E379" s="67" t="s">
        <v>136</v>
      </c>
      <c r="F379" s="68">
        <v>30.470588235294116</v>
      </c>
      <c r="G379" s="65"/>
      <c r="H379" s="69"/>
      <c r="I379" s="70"/>
      <c r="J379" s="70"/>
      <c r="K379" s="34" t="s">
        <v>66</v>
      </c>
      <c r="L379" s="77">
        <v>379</v>
      </c>
      <c r="M379" s="77"/>
      <c r="N379" s="72"/>
      <c r="O379" s="79" t="s">
        <v>395</v>
      </c>
      <c r="P379" s="81">
        <v>43533.66554398148</v>
      </c>
      <c r="Q379" s="79" t="s">
        <v>512</v>
      </c>
      <c r="R379" s="79"/>
      <c r="S379" s="79"/>
      <c r="T379" s="79" t="s">
        <v>604</v>
      </c>
      <c r="U379" s="79"/>
      <c r="V379" s="82" t="s">
        <v>783</v>
      </c>
      <c r="W379" s="81">
        <v>43533.66554398148</v>
      </c>
      <c r="X379" s="82" t="s">
        <v>1022</v>
      </c>
      <c r="Y379" s="79"/>
      <c r="Z379" s="79"/>
      <c r="AA379" s="85" t="s">
        <v>1320</v>
      </c>
      <c r="AB379" s="79"/>
      <c r="AC379" s="79" t="b">
        <v>0</v>
      </c>
      <c r="AD379" s="79">
        <v>4</v>
      </c>
      <c r="AE379" s="85" t="s">
        <v>1389</v>
      </c>
      <c r="AF379" s="79" t="b">
        <v>0</v>
      </c>
      <c r="AG379" s="79" t="s">
        <v>1401</v>
      </c>
      <c r="AH379" s="79"/>
      <c r="AI379" s="85" t="s">
        <v>1389</v>
      </c>
      <c r="AJ379" s="79" t="b">
        <v>0</v>
      </c>
      <c r="AK379" s="79">
        <v>0</v>
      </c>
      <c r="AL379" s="85" t="s">
        <v>1389</v>
      </c>
      <c r="AM379" s="79" t="s">
        <v>1412</v>
      </c>
      <c r="AN379" s="79" t="b">
        <v>0</v>
      </c>
      <c r="AO379" s="85" t="s">
        <v>1320</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3</v>
      </c>
      <c r="BC379" s="78" t="str">
        <f>REPLACE(INDEX(GroupVertices[Group],MATCH(Edges[[#This Row],[Vertex 2]],GroupVertices[Vertex],0)),1,1,"")</f>
        <v>2</v>
      </c>
      <c r="BD379" s="48">
        <v>3</v>
      </c>
      <c r="BE379" s="49">
        <v>17.647058823529413</v>
      </c>
      <c r="BF379" s="48">
        <v>0</v>
      </c>
      <c r="BG379" s="49">
        <v>0</v>
      </c>
      <c r="BH379" s="48">
        <v>0</v>
      </c>
      <c r="BI379" s="49">
        <v>0</v>
      </c>
      <c r="BJ379" s="48">
        <v>14</v>
      </c>
      <c r="BK379" s="49">
        <v>82.3529411764706</v>
      </c>
      <c r="BL379" s="48">
        <v>17</v>
      </c>
    </row>
    <row r="380" spans="1:64" ht="15">
      <c r="A380" s="64" t="s">
        <v>350</v>
      </c>
      <c r="B380" s="64" t="s">
        <v>362</v>
      </c>
      <c r="C380" s="65" t="s">
        <v>3678</v>
      </c>
      <c r="D380" s="66">
        <v>3</v>
      </c>
      <c r="E380" s="67" t="s">
        <v>132</v>
      </c>
      <c r="F380" s="68">
        <v>32</v>
      </c>
      <c r="G380" s="65"/>
      <c r="H380" s="69"/>
      <c r="I380" s="70"/>
      <c r="J380" s="70"/>
      <c r="K380" s="34" t="s">
        <v>66</v>
      </c>
      <c r="L380" s="77">
        <v>380</v>
      </c>
      <c r="M380" s="77"/>
      <c r="N380" s="72"/>
      <c r="O380" s="79" t="s">
        <v>395</v>
      </c>
      <c r="P380" s="81">
        <v>43533.7128125</v>
      </c>
      <c r="Q380" s="79" t="s">
        <v>506</v>
      </c>
      <c r="R380" s="79"/>
      <c r="S380" s="79"/>
      <c r="T380" s="79" t="s">
        <v>584</v>
      </c>
      <c r="U380" s="79"/>
      <c r="V380" s="82" t="s">
        <v>772</v>
      </c>
      <c r="W380" s="81">
        <v>43533.7128125</v>
      </c>
      <c r="X380" s="82" t="s">
        <v>1011</v>
      </c>
      <c r="Y380" s="79"/>
      <c r="Z380" s="79"/>
      <c r="AA380" s="85" t="s">
        <v>1309</v>
      </c>
      <c r="AB380" s="85" t="s">
        <v>1387</v>
      </c>
      <c r="AC380" s="79" t="b">
        <v>0</v>
      </c>
      <c r="AD380" s="79">
        <v>0</v>
      </c>
      <c r="AE380" s="85" t="s">
        <v>1399</v>
      </c>
      <c r="AF380" s="79" t="b">
        <v>0</v>
      </c>
      <c r="AG380" s="79" t="s">
        <v>1401</v>
      </c>
      <c r="AH380" s="79"/>
      <c r="AI380" s="85" t="s">
        <v>1389</v>
      </c>
      <c r="AJ380" s="79" t="b">
        <v>0</v>
      </c>
      <c r="AK380" s="79">
        <v>0</v>
      </c>
      <c r="AL380" s="85" t="s">
        <v>1389</v>
      </c>
      <c r="AM380" s="79" t="s">
        <v>1412</v>
      </c>
      <c r="AN380" s="79" t="b">
        <v>0</v>
      </c>
      <c r="AO380" s="85" t="s">
        <v>1387</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2</v>
      </c>
      <c r="BC380" s="78" t="str">
        <f>REPLACE(INDEX(GroupVertices[Group],MATCH(Edges[[#This Row],[Vertex 2]],GroupVertices[Vertex],0)),1,1,"")</f>
        <v>3</v>
      </c>
      <c r="BD380" s="48"/>
      <c r="BE380" s="49"/>
      <c r="BF380" s="48"/>
      <c r="BG380" s="49"/>
      <c r="BH380" s="48"/>
      <c r="BI380" s="49"/>
      <c r="BJ380" s="48"/>
      <c r="BK380" s="49"/>
      <c r="BL380" s="48"/>
    </row>
    <row r="381" spans="1:64" ht="15">
      <c r="A381" s="64" t="s">
        <v>350</v>
      </c>
      <c r="B381" s="64" t="s">
        <v>392</v>
      </c>
      <c r="C381" s="65" t="s">
        <v>3678</v>
      </c>
      <c r="D381" s="66">
        <v>3</v>
      </c>
      <c r="E381" s="67" t="s">
        <v>132</v>
      </c>
      <c r="F381" s="68">
        <v>32</v>
      </c>
      <c r="G381" s="65"/>
      <c r="H381" s="69"/>
      <c r="I381" s="70"/>
      <c r="J381" s="70"/>
      <c r="K381" s="34" t="s">
        <v>65</v>
      </c>
      <c r="L381" s="77">
        <v>381</v>
      </c>
      <c r="M381" s="77"/>
      <c r="N381" s="72"/>
      <c r="O381" s="79" t="s">
        <v>395</v>
      </c>
      <c r="P381" s="81">
        <v>43533.7128125</v>
      </c>
      <c r="Q381" s="79" t="s">
        <v>506</v>
      </c>
      <c r="R381" s="79"/>
      <c r="S381" s="79"/>
      <c r="T381" s="79" t="s">
        <v>584</v>
      </c>
      <c r="U381" s="79"/>
      <c r="V381" s="82" t="s">
        <v>772</v>
      </c>
      <c r="W381" s="81">
        <v>43533.7128125</v>
      </c>
      <c r="X381" s="82" t="s">
        <v>1011</v>
      </c>
      <c r="Y381" s="79"/>
      <c r="Z381" s="79"/>
      <c r="AA381" s="85" t="s">
        <v>1309</v>
      </c>
      <c r="AB381" s="85" t="s">
        <v>1387</v>
      </c>
      <c r="AC381" s="79" t="b">
        <v>0</v>
      </c>
      <c r="AD381" s="79">
        <v>0</v>
      </c>
      <c r="AE381" s="85" t="s">
        <v>1399</v>
      </c>
      <c r="AF381" s="79" t="b">
        <v>0</v>
      </c>
      <c r="AG381" s="79" t="s">
        <v>1401</v>
      </c>
      <c r="AH381" s="79"/>
      <c r="AI381" s="85" t="s">
        <v>1389</v>
      </c>
      <c r="AJ381" s="79" t="b">
        <v>0</v>
      </c>
      <c r="AK381" s="79">
        <v>0</v>
      </c>
      <c r="AL381" s="85" t="s">
        <v>1389</v>
      </c>
      <c r="AM381" s="79" t="s">
        <v>1412</v>
      </c>
      <c r="AN381" s="79" t="b">
        <v>0</v>
      </c>
      <c r="AO381" s="85" t="s">
        <v>1387</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331</v>
      </c>
      <c r="B382" s="64" t="s">
        <v>355</v>
      </c>
      <c r="C382" s="65" t="s">
        <v>3678</v>
      </c>
      <c r="D382" s="66">
        <v>3</v>
      </c>
      <c r="E382" s="67" t="s">
        <v>132</v>
      </c>
      <c r="F382" s="68">
        <v>32</v>
      </c>
      <c r="G382" s="65"/>
      <c r="H382" s="69"/>
      <c r="I382" s="70"/>
      <c r="J382" s="70"/>
      <c r="K382" s="34" t="s">
        <v>65</v>
      </c>
      <c r="L382" s="77">
        <v>382</v>
      </c>
      <c r="M382" s="77"/>
      <c r="N382" s="72"/>
      <c r="O382" s="79" t="s">
        <v>395</v>
      </c>
      <c r="P382" s="81">
        <v>43533.322291666664</v>
      </c>
      <c r="Q382" s="79" t="s">
        <v>417</v>
      </c>
      <c r="R382" s="79"/>
      <c r="S382" s="79"/>
      <c r="T382" s="79" t="s">
        <v>598</v>
      </c>
      <c r="U382" s="79"/>
      <c r="V382" s="82" t="s">
        <v>755</v>
      </c>
      <c r="W382" s="81">
        <v>43533.322291666664</v>
      </c>
      <c r="X382" s="82" t="s">
        <v>1023</v>
      </c>
      <c r="Y382" s="79"/>
      <c r="Z382" s="79"/>
      <c r="AA382" s="85" t="s">
        <v>1321</v>
      </c>
      <c r="AB382" s="79"/>
      <c r="AC382" s="79" t="b">
        <v>0</v>
      </c>
      <c r="AD382" s="79">
        <v>0</v>
      </c>
      <c r="AE382" s="85" t="s">
        <v>1389</v>
      </c>
      <c r="AF382" s="79" t="b">
        <v>0</v>
      </c>
      <c r="AG382" s="79" t="s">
        <v>1401</v>
      </c>
      <c r="AH382" s="79"/>
      <c r="AI382" s="85" t="s">
        <v>1389</v>
      </c>
      <c r="AJ382" s="79" t="b">
        <v>0</v>
      </c>
      <c r="AK382" s="79">
        <v>16</v>
      </c>
      <c r="AL382" s="85" t="s">
        <v>1325</v>
      </c>
      <c r="AM382" s="79" t="s">
        <v>1411</v>
      </c>
      <c r="AN382" s="79" t="b">
        <v>0</v>
      </c>
      <c r="AO382" s="85" t="s">
        <v>1325</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331</v>
      </c>
      <c r="B383" s="64" t="s">
        <v>350</v>
      </c>
      <c r="C383" s="65" t="s">
        <v>3682</v>
      </c>
      <c r="D383" s="66">
        <v>5.8</v>
      </c>
      <c r="E383" s="67" t="s">
        <v>136</v>
      </c>
      <c r="F383" s="68">
        <v>28.941176470588236</v>
      </c>
      <c r="G383" s="65"/>
      <c r="H383" s="69"/>
      <c r="I383" s="70"/>
      <c r="J383" s="70"/>
      <c r="K383" s="34" t="s">
        <v>66</v>
      </c>
      <c r="L383" s="77">
        <v>383</v>
      </c>
      <c r="M383" s="77"/>
      <c r="N383" s="72"/>
      <c r="O383" s="79" t="s">
        <v>395</v>
      </c>
      <c r="P383" s="81">
        <v>43533.322291666664</v>
      </c>
      <c r="Q383" s="79" t="s">
        <v>417</v>
      </c>
      <c r="R383" s="79"/>
      <c r="S383" s="79"/>
      <c r="T383" s="79" t="s">
        <v>598</v>
      </c>
      <c r="U383" s="79"/>
      <c r="V383" s="82" t="s">
        <v>755</v>
      </c>
      <c r="W383" s="81">
        <v>43533.322291666664</v>
      </c>
      <c r="X383" s="82" t="s">
        <v>1023</v>
      </c>
      <c r="Y383" s="79"/>
      <c r="Z383" s="79"/>
      <c r="AA383" s="85" t="s">
        <v>1321</v>
      </c>
      <c r="AB383" s="79"/>
      <c r="AC383" s="79" t="b">
        <v>0</v>
      </c>
      <c r="AD383" s="79">
        <v>0</v>
      </c>
      <c r="AE383" s="85" t="s">
        <v>1389</v>
      </c>
      <c r="AF383" s="79" t="b">
        <v>0</v>
      </c>
      <c r="AG383" s="79" t="s">
        <v>1401</v>
      </c>
      <c r="AH383" s="79"/>
      <c r="AI383" s="85" t="s">
        <v>1389</v>
      </c>
      <c r="AJ383" s="79" t="b">
        <v>0</v>
      </c>
      <c r="AK383" s="79">
        <v>16</v>
      </c>
      <c r="AL383" s="85" t="s">
        <v>1325</v>
      </c>
      <c r="AM383" s="79" t="s">
        <v>1411</v>
      </c>
      <c r="AN383" s="79" t="b">
        <v>0</v>
      </c>
      <c r="AO383" s="85" t="s">
        <v>1325</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3</v>
      </c>
      <c r="BC383" s="78" t="str">
        <f>REPLACE(INDEX(GroupVertices[Group],MATCH(Edges[[#This Row],[Vertex 2]],GroupVertices[Vertex],0)),1,1,"")</f>
        <v>2</v>
      </c>
      <c r="BD383" s="48"/>
      <c r="BE383" s="49"/>
      <c r="BF383" s="48"/>
      <c r="BG383" s="49"/>
      <c r="BH383" s="48"/>
      <c r="BI383" s="49"/>
      <c r="BJ383" s="48"/>
      <c r="BK383" s="49"/>
      <c r="BL383" s="48"/>
    </row>
    <row r="384" spans="1:64" ht="15">
      <c r="A384" s="64" t="s">
        <v>331</v>
      </c>
      <c r="B384" s="64" t="s">
        <v>363</v>
      </c>
      <c r="C384" s="65" t="s">
        <v>3678</v>
      </c>
      <c r="D384" s="66">
        <v>3</v>
      </c>
      <c r="E384" s="67" t="s">
        <v>132</v>
      </c>
      <c r="F384" s="68">
        <v>32</v>
      </c>
      <c r="G384" s="65"/>
      <c r="H384" s="69"/>
      <c r="I384" s="70"/>
      <c r="J384" s="70"/>
      <c r="K384" s="34" t="s">
        <v>65</v>
      </c>
      <c r="L384" s="77">
        <v>384</v>
      </c>
      <c r="M384" s="77"/>
      <c r="N384" s="72"/>
      <c r="O384" s="79" t="s">
        <v>395</v>
      </c>
      <c r="P384" s="81">
        <v>43533.322291666664</v>
      </c>
      <c r="Q384" s="79" t="s">
        <v>417</v>
      </c>
      <c r="R384" s="79"/>
      <c r="S384" s="79"/>
      <c r="T384" s="79" t="s">
        <v>598</v>
      </c>
      <c r="U384" s="79"/>
      <c r="V384" s="82" t="s">
        <v>755</v>
      </c>
      <c r="W384" s="81">
        <v>43533.322291666664</v>
      </c>
      <c r="X384" s="82" t="s">
        <v>1023</v>
      </c>
      <c r="Y384" s="79"/>
      <c r="Z384" s="79"/>
      <c r="AA384" s="85" t="s">
        <v>1321</v>
      </c>
      <c r="AB384" s="79"/>
      <c r="AC384" s="79" t="b">
        <v>0</v>
      </c>
      <c r="AD384" s="79">
        <v>0</v>
      </c>
      <c r="AE384" s="85" t="s">
        <v>1389</v>
      </c>
      <c r="AF384" s="79" t="b">
        <v>0</v>
      </c>
      <c r="AG384" s="79" t="s">
        <v>1401</v>
      </c>
      <c r="AH384" s="79"/>
      <c r="AI384" s="85" t="s">
        <v>1389</v>
      </c>
      <c r="AJ384" s="79" t="b">
        <v>0</v>
      </c>
      <c r="AK384" s="79">
        <v>16</v>
      </c>
      <c r="AL384" s="85" t="s">
        <v>1325</v>
      </c>
      <c r="AM384" s="79" t="s">
        <v>1411</v>
      </c>
      <c r="AN384" s="79" t="b">
        <v>0</v>
      </c>
      <c r="AO384" s="85" t="s">
        <v>1325</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3</v>
      </c>
      <c r="BC384" s="78" t="str">
        <f>REPLACE(INDEX(GroupVertices[Group],MATCH(Edges[[#This Row],[Vertex 2]],GroupVertices[Vertex],0)),1,1,"")</f>
        <v>3</v>
      </c>
      <c r="BD384" s="48">
        <v>0</v>
      </c>
      <c r="BE384" s="49">
        <v>0</v>
      </c>
      <c r="BF384" s="48">
        <v>0</v>
      </c>
      <c r="BG384" s="49">
        <v>0</v>
      </c>
      <c r="BH384" s="48">
        <v>0</v>
      </c>
      <c r="BI384" s="49">
        <v>0</v>
      </c>
      <c r="BJ384" s="48">
        <v>16</v>
      </c>
      <c r="BK384" s="49">
        <v>100</v>
      </c>
      <c r="BL384" s="48">
        <v>16</v>
      </c>
    </row>
    <row r="385" spans="1:64" ht="15">
      <c r="A385" s="64" t="s">
        <v>331</v>
      </c>
      <c r="B385" s="64" t="s">
        <v>350</v>
      </c>
      <c r="C385" s="65" t="s">
        <v>3682</v>
      </c>
      <c r="D385" s="66">
        <v>5.8</v>
      </c>
      <c r="E385" s="67" t="s">
        <v>136</v>
      </c>
      <c r="F385" s="68">
        <v>28.941176470588236</v>
      </c>
      <c r="G385" s="65"/>
      <c r="H385" s="69"/>
      <c r="I385" s="70"/>
      <c r="J385" s="70"/>
      <c r="K385" s="34" t="s">
        <v>66</v>
      </c>
      <c r="L385" s="77">
        <v>385</v>
      </c>
      <c r="M385" s="77"/>
      <c r="N385" s="72"/>
      <c r="O385" s="79" t="s">
        <v>395</v>
      </c>
      <c r="P385" s="81">
        <v>43533.66888888889</v>
      </c>
      <c r="Q385" s="79" t="s">
        <v>513</v>
      </c>
      <c r="R385" s="79"/>
      <c r="S385" s="79"/>
      <c r="T385" s="79" t="s">
        <v>586</v>
      </c>
      <c r="U385" s="79"/>
      <c r="V385" s="82" t="s">
        <v>755</v>
      </c>
      <c r="W385" s="81">
        <v>43533.66888888889</v>
      </c>
      <c r="X385" s="82" t="s">
        <v>1024</v>
      </c>
      <c r="Y385" s="79"/>
      <c r="Z385" s="79"/>
      <c r="AA385" s="85" t="s">
        <v>1322</v>
      </c>
      <c r="AB385" s="79"/>
      <c r="AC385" s="79" t="b">
        <v>0</v>
      </c>
      <c r="AD385" s="79">
        <v>0</v>
      </c>
      <c r="AE385" s="85" t="s">
        <v>1389</v>
      </c>
      <c r="AF385" s="79" t="b">
        <v>0</v>
      </c>
      <c r="AG385" s="79" t="s">
        <v>1401</v>
      </c>
      <c r="AH385" s="79"/>
      <c r="AI385" s="85" t="s">
        <v>1389</v>
      </c>
      <c r="AJ385" s="79" t="b">
        <v>0</v>
      </c>
      <c r="AK385" s="79">
        <v>0</v>
      </c>
      <c r="AL385" s="85" t="s">
        <v>1389</v>
      </c>
      <c r="AM385" s="79" t="s">
        <v>1411</v>
      </c>
      <c r="AN385" s="79" t="b">
        <v>0</v>
      </c>
      <c r="AO385" s="85" t="s">
        <v>1322</v>
      </c>
      <c r="AP385" s="79" t="s">
        <v>176</v>
      </c>
      <c r="AQ385" s="79">
        <v>0</v>
      </c>
      <c r="AR385" s="79">
        <v>0</v>
      </c>
      <c r="AS385" s="79"/>
      <c r="AT385" s="79"/>
      <c r="AU385" s="79"/>
      <c r="AV385" s="79"/>
      <c r="AW385" s="79"/>
      <c r="AX385" s="79"/>
      <c r="AY385" s="79"/>
      <c r="AZ385" s="79"/>
      <c r="BA385">
        <v>3</v>
      </c>
      <c r="BB385" s="78" t="str">
        <f>REPLACE(INDEX(GroupVertices[Group],MATCH(Edges[[#This Row],[Vertex 1]],GroupVertices[Vertex],0)),1,1,"")</f>
        <v>3</v>
      </c>
      <c r="BC385" s="78" t="str">
        <f>REPLACE(INDEX(GroupVertices[Group],MATCH(Edges[[#This Row],[Vertex 2]],GroupVertices[Vertex],0)),1,1,"")</f>
        <v>2</v>
      </c>
      <c r="BD385" s="48">
        <v>1</v>
      </c>
      <c r="BE385" s="49">
        <v>2.5641025641025643</v>
      </c>
      <c r="BF385" s="48">
        <v>1</v>
      </c>
      <c r="BG385" s="49">
        <v>2.5641025641025643</v>
      </c>
      <c r="BH385" s="48">
        <v>0</v>
      </c>
      <c r="BI385" s="49">
        <v>0</v>
      </c>
      <c r="BJ385" s="48">
        <v>37</v>
      </c>
      <c r="BK385" s="49">
        <v>94.87179487179488</v>
      </c>
      <c r="BL385" s="48">
        <v>39</v>
      </c>
    </row>
    <row r="386" spans="1:64" ht="15">
      <c r="A386" s="64" t="s">
        <v>331</v>
      </c>
      <c r="B386" s="64" t="s">
        <v>350</v>
      </c>
      <c r="C386" s="65" t="s">
        <v>3682</v>
      </c>
      <c r="D386" s="66">
        <v>5.8</v>
      </c>
      <c r="E386" s="67" t="s">
        <v>136</v>
      </c>
      <c r="F386" s="68">
        <v>28.941176470588236</v>
      </c>
      <c r="G386" s="65"/>
      <c r="H386" s="69"/>
      <c r="I386" s="70"/>
      <c r="J386" s="70"/>
      <c r="K386" s="34" t="s">
        <v>66</v>
      </c>
      <c r="L386" s="77">
        <v>386</v>
      </c>
      <c r="M386" s="77"/>
      <c r="N386" s="72"/>
      <c r="O386" s="79" t="s">
        <v>395</v>
      </c>
      <c r="P386" s="81">
        <v>43533.66976851852</v>
      </c>
      <c r="Q386" s="79" t="s">
        <v>467</v>
      </c>
      <c r="R386" s="79"/>
      <c r="S386" s="79"/>
      <c r="T386" s="79" t="s">
        <v>602</v>
      </c>
      <c r="U386" s="79"/>
      <c r="V386" s="82" t="s">
        <v>755</v>
      </c>
      <c r="W386" s="81">
        <v>43533.66976851852</v>
      </c>
      <c r="X386" s="82" t="s">
        <v>1025</v>
      </c>
      <c r="Y386" s="79"/>
      <c r="Z386" s="79"/>
      <c r="AA386" s="85" t="s">
        <v>1323</v>
      </c>
      <c r="AB386" s="79"/>
      <c r="AC386" s="79" t="b">
        <v>0</v>
      </c>
      <c r="AD386" s="79">
        <v>0</v>
      </c>
      <c r="AE386" s="85" t="s">
        <v>1389</v>
      </c>
      <c r="AF386" s="79" t="b">
        <v>0</v>
      </c>
      <c r="AG386" s="79" t="s">
        <v>1401</v>
      </c>
      <c r="AH386" s="79"/>
      <c r="AI386" s="85" t="s">
        <v>1389</v>
      </c>
      <c r="AJ386" s="79" t="b">
        <v>0</v>
      </c>
      <c r="AK386" s="79">
        <v>4</v>
      </c>
      <c r="AL386" s="85" t="s">
        <v>1359</v>
      </c>
      <c r="AM386" s="79" t="s">
        <v>1411</v>
      </c>
      <c r="AN386" s="79" t="b">
        <v>0</v>
      </c>
      <c r="AO386" s="85" t="s">
        <v>1359</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3</v>
      </c>
      <c r="BC386" s="78" t="str">
        <f>REPLACE(INDEX(GroupVertices[Group],MATCH(Edges[[#This Row],[Vertex 2]],GroupVertices[Vertex],0)),1,1,"")</f>
        <v>2</v>
      </c>
      <c r="BD386" s="48"/>
      <c r="BE386" s="49"/>
      <c r="BF386" s="48"/>
      <c r="BG386" s="49"/>
      <c r="BH386" s="48"/>
      <c r="BI386" s="49"/>
      <c r="BJ386" s="48"/>
      <c r="BK386" s="49"/>
      <c r="BL386" s="48"/>
    </row>
    <row r="387" spans="1:64" ht="15">
      <c r="A387" s="64" t="s">
        <v>331</v>
      </c>
      <c r="B387" s="64" t="s">
        <v>306</v>
      </c>
      <c r="C387" s="65" t="s">
        <v>3679</v>
      </c>
      <c r="D387" s="66">
        <v>4.4</v>
      </c>
      <c r="E387" s="67" t="s">
        <v>136</v>
      </c>
      <c r="F387" s="68">
        <v>30.470588235294116</v>
      </c>
      <c r="G387" s="65"/>
      <c r="H387" s="69"/>
      <c r="I387" s="70"/>
      <c r="J387" s="70"/>
      <c r="K387" s="34" t="s">
        <v>65</v>
      </c>
      <c r="L387" s="77">
        <v>387</v>
      </c>
      <c r="M387" s="77"/>
      <c r="N387" s="72"/>
      <c r="O387" s="79" t="s">
        <v>395</v>
      </c>
      <c r="P387" s="81">
        <v>43533.66976851852</v>
      </c>
      <c r="Q387" s="79" t="s">
        <v>467</v>
      </c>
      <c r="R387" s="79"/>
      <c r="S387" s="79"/>
      <c r="T387" s="79" t="s">
        <v>602</v>
      </c>
      <c r="U387" s="79"/>
      <c r="V387" s="82" t="s">
        <v>755</v>
      </c>
      <c r="W387" s="81">
        <v>43533.66976851852</v>
      </c>
      <c r="X387" s="82" t="s">
        <v>1025</v>
      </c>
      <c r="Y387" s="79"/>
      <c r="Z387" s="79"/>
      <c r="AA387" s="85" t="s">
        <v>1323</v>
      </c>
      <c r="AB387" s="79"/>
      <c r="AC387" s="79" t="b">
        <v>0</v>
      </c>
      <c r="AD387" s="79">
        <v>0</v>
      </c>
      <c r="AE387" s="85" t="s">
        <v>1389</v>
      </c>
      <c r="AF387" s="79" t="b">
        <v>0</v>
      </c>
      <c r="AG387" s="79" t="s">
        <v>1401</v>
      </c>
      <c r="AH387" s="79"/>
      <c r="AI387" s="85" t="s">
        <v>1389</v>
      </c>
      <c r="AJ387" s="79" t="b">
        <v>0</v>
      </c>
      <c r="AK387" s="79">
        <v>4</v>
      </c>
      <c r="AL387" s="85" t="s">
        <v>1359</v>
      </c>
      <c r="AM387" s="79" t="s">
        <v>1411</v>
      </c>
      <c r="AN387" s="79" t="b">
        <v>0</v>
      </c>
      <c r="AO387" s="85" t="s">
        <v>1359</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3</v>
      </c>
      <c r="BC387" s="78" t="str">
        <f>REPLACE(INDEX(GroupVertices[Group],MATCH(Edges[[#This Row],[Vertex 2]],GroupVertices[Vertex],0)),1,1,"")</f>
        <v>1</v>
      </c>
      <c r="BD387" s="48">
        <v>2</v>
      </c>
      <c r="BE387" s="49">
        <v>10</v>
      </c>
      <c r="BF387" s="48">
        <v>1</v>
      </c>
      <c r="BG387" s="49">
        <v>5</v>
      </c>
      <c r="BH387" s="48">
        <v>0</v>
      </c>
      <c r="BI387" s="49">
        <v>0</v>
      </c>
      <c r="BJ387" s="48">
        <v>17</v>
      </c>
      <c r="BK387" s="49">
        <v>85</v>
      </c>
      <c r="BL387" s="48">
        <v>20</v>
      </c>
    </row>
    <row r="388" spans="1:64" ht="15">
      <c r="A388" s="64" t="s">
        <v>331</v>
      </c>
      <c r="B388" s="64" t="s">
        <v>306</v>
      </c>
      <c r="C388" s="65" t="s">
        <v>3679</v>
      </c>
      <c r="D388" s="66">
        <v>4.4</v>
      </c>
      <c r="E388" s="67" t="s">
        <v>136</v>
      </c>
      <c r="F388" s="68">
        <v>30.470588235294116</v>
      </c>
      <c r="G388" s="65"/>
      <c r="H388" s="69"/>
      <c r="I388" s="70"/>
      <c r="J388" s="70"/>
      <c r="K388" s="34" t="s">
        <v>65</v>
      </c>
      <c r="L388" s="77">
        <v>388</v>
      </c>
      <c r="M388" s="77"/>
      <c r="N388" s="72"/>
      <c r="O388" s="79" t="s">
        <v>395</v>
      </c>
      <c r="P388" s="81">
        <v>43533.67091435185</v>
      </c>
      <c r="Q388" s="79" t="s">
        <v>448</v>
      </c>
      <c r="R388" s="79"/>
      <c r="S388" s="79"/>
      <c r="T388" s="79" t="s">
        <v>584</v>
      </c>
      <c r="U388" s="79"/>
      <c r="V388" s="82" t="s">
        <v>755</v>
      </c>
      <c r="W388" s="81">
        <v>43533.67091435185</v>
      </c>
      <c r="X388" s="82" t="s">
        <v>1026</v>
      </c>
      <c r="Y388" s="79"/>
      <c r="Z388" s="79"/>
      <c r="AA388" s="85" t="s">
        <v>1324</v>
      </c>
      <c r="AB388" s="79"/>
      <c r="AC388" s="79" t="b">
        <v>0</v>
      </c>
      <c r="AD388" s="79">
        <v>0</v>
      </c>
      <c r="AE388" s="85" t="s">
        <v>1389</v>
      </c>
      <c r="AF388" s="79" t="b">
        <v>0</v>
      </c>
      <c r="AG388" s="79" t="s">
        <v>1401</v>
      </c>
      <c r="AH388" s="79"/>
      <c r="AI388" s="85" t="s">
        <v>1389</v>
      </c>
      <c r="AJ388" s="79" t="b">
        <v>0</v>
      </c>
      <c r="AK388" s="79">
        <v>11</v>
      </c>
      <c r="AL388" s="85" t="s">
        <v>1358</v>
      </c>
      <c r="AM388" s="79" t="s">
        <v>1411</v>
      </c>
      <c r="AN388" s="79" t="b">
        <v>0</v>
      </c>
      <c r="AO388" s="85" t="s">
        <v>1358</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3</v>
      </c>
      <c r="BC388" s="78" t="str">
        <f>REPLACE(INDEX(GroupVertices[Group],MATCH(Edges[[#This Row],[Vertex 2]],GroupVertices[Vertex],0)),1,1,"")</f>
        <v>1</v>
      </c>
      <c r="BD388" s="48">
        <v>2</v>
      </c>
      <c r="BE388" s="49">
        <v>10</v>
      </c>
      <c r="BF388" s="48">
        <v>0</v>
      </c>
      <c r="BG388" s="49">
        <v>0</v>
      </c>
      <c r="BH388" s="48">
        <v>0</v>
      </c>
      <c r="BI388" s="49">
        <v>0</v>
      </c>
      <c r="BJ388" s="48">
        <v>18</v>
      </c>
      <c r="BK388" s="49">
        <v>90</v>
      </c>
      <c r="BL388" s="48">
        <v>20</v>
      </c>
    </row>
    <row r="389" spans="1:64" ht="15">
      <c r="A389" s="64" t="s">
        <v>350</v>
      </c>
      <c r="B389" s="64" t="s">
        <v>331</v>
      </c>
      <c r="C389" s="65" t="s">
        <v>3678</v>
      </c>
      <c r="D389" s="66">
        <v>3</v>
      </c>
      <c r="E389" s="67" t="s">
        <v>132</v>
      </c>
      <c r="F389" s="68">
        <v>32</v>
      </c>
      <c r="G389" s="65"/>
      <c r="H389" s="69"/>
      <c r="I389" s="70"/>
      <c r="J389" s="70"/>
      <c r="K389" s="34" t="s">
        <v>66</v>
      </c>
      <c r="L389" s="77">
        <v>389</v>
      </c>
      <c r="M389" s="77"/>
      <c r="N389" s="72"/>
      <c r="O389" s="79" t="s">
        <v>395</v>
      </c>
      <c r="P389" s="81">
        <v>43533.7128125</v>
      </c>
      <c r="Q389" s="79" t="s">
        <v>506</v>
      </c>
      <c r="R389" s="79"/>
      <c r="S389" s="79"/>
      <c r="T389" s="79" t="s">
        <v>584</v>
      </c>
      <c r="U389" s="79"/>
      <c r="V389" s="82" t="s">
        <v>772</v>
      </c>
      <c r="W389" s="81">
        <v>43533.7128125</v>
      </c>
      <c r="X389" s="82" t="s">
        <v>1011</v>
      </c>
      <c r="Y389" s="79"/>
      <c r="Z389" s="79"/>
      <c r="AA389" s="85" t="s">
        <v>1309</v>
      </c>
      <c r="AB389" s="85" t="s">
        <v>1387</v>
      </c>
      <c r="AC389" s="79" t="b">
        <v>0</v>
      </c>
      <c r="AD389" s="79">
        <v>0</v>
      </c>
      <c r="AE389" s="85" t="s">
        <v>1399</v>
      </c>
      <c r="AF389" s="79" t="b">
        <v>0</v>
      </c>
      <c r="AG389" s="79" t="s">
        <v>1401</v>
      </c>
      <c r="AH389" s="79"/>
      <c r="AI389" s="85" t="s">
        <v>1389</v>
      </c>
      <c r="AJ389" s="79" t="b">
        <v>0</v>
      </c>
      <c r="AK389" s="79">
        <v>0</v>
      </c>
      <c r="AL389" s="85" t="s">
        <v>1389</v>
      </c>
      <c r="AM389" s="79" t="s">
        <v>1412</v>
      </c>
      <c r="AN389" s="79" t="b">
        <v>0</v>
      </c>
      <c r="AO389" s="85" t="s">
        <v>1387</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3</v>
      </c>
      <c r="BD389" s="48"/>
      <c r="BE389" s="49"/>
      <c r="BF389" s="48"/>
      <c r="BG389" s="49"/>
      <c r="BH389" s="48"/>
      <c r="BI389" s="49"/>
      <c r="BJ389" s="48"/>
      <c r="BK389" s="49"/>
      <c r="BL389" s="48"/>
    </row>
    <row r="390" spans="1:64" ht="15">
      <c r="A390" s="64" t="s">
        <v>363</v>
      </c>
      <c r="B390" s="64" t="s">
        <v>355</v>
      </c>
      <c r="C390" s="65" t="s">
        <v>3678</v>
      </c>
      <c r="D390" s="66">
        <v>3</v>
      </c>
      <c r="E390" s="67" t="s">
        <v>132</v>
      </c>
      <c r="F390" s="68">
        <v>32</v>
      </c>
      <c r="G390" s="65"/>
      <c r="H390" s="69"/>
      <c r="I390" s="70"/>
      <c r="J390" s="70"/>
      <c r="K390" s="34" t="s">
        <v>66</v>
      </c>
      <c r="L390" s="77">
        <v>390</v>
      </c>
      <c r="M390" s="77"/>
      <c r="N390" s="72"/>
      <c r="O390" s="79" t="s">
        <v>395</v>
      </c>
      <c r="P390" s="81">
        <v>43533.12599537037</v>
      </c>
      <c r="Q390" s="79" t="s">
        <v>514</v>
      </c>
      <c r="R390" s="79"/>
      <c r="S390" s="79"/>
      <c r="T390" s="79" t="s">
        <v>598</v>
      </c>
      <c r="U390" s="82" t="s">
        <v>626</v>
      </c>
      <c r="V390" s="82" t="s">
        <v>626</v>
      </c>
      <c r="W390" s="81">
        <v>43533.12599537037</v>
      </c>
      <c r="X390" s="82" t="s">
        <v>1027</v>
      </c>
      <c r="Y390" s="79"/>
      <c r="Z390" s="79"/>
      <c r="AA390" s="85" t="s">
        <v>1325</v>
      </c>
      <c r="AB390" s="79"/>
      <c r="AC390" s="79" t="b">
        <v>0</v>
      </c>
      <c r="AD390" s="79">
        <v>38</v>
      </c>
      <c r="AE390" s="85" t="s">
        <v>1389</v>
      </c>
      <c r="AF390" s="79" t="b">
        <v>0</v>
      </c>
      <c r="AG390" s="79" t="s">
        <v>1401</v>
      </c>
      <c r="AH390" s="79"/>
      <c r="AI390" s="85" t="s">
        <v>1389</v>
      </c>
      <c r="AJ390" s="79" t="b">
        <v>0</v>
      </c>
      <c r="AK390" s="79">
        <v>16</v>
      </c>
      <c r="AL390" s="85" t="s">
        <v>1389</v>
      </c>
      <c r="AM390" s="79" t="s">
        <v>1411</v>
      </c>
      <c r="AN390" s="79" t="b">
        <v>0</v>
      </c>
      <c r="AO390" s="85" t="s">
        <v>1325</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c r="BE390" s="49"/>
      <c r="BF390" s="48"/>
      <c r="BG390" s="49"/>
      <c r="BH390" s="48"/>
      <c r="BI390" s="49"/>
      <c r="BJ390" s="48"/>
      <c r="BK390" s="49"/>
      <c r="BL390" s="48"/>
    </row>
    <row r="391" spans="1:64" ht="15">
      <c r="A391" s="64" t="s">
        <v>363</v>
      </c>
      <c r="B391" s="64" t="s">
        <v>350</v>
      </c>
      <c r="C391" s="65" t="s">
        <v>3679</v>
      </c>
      <c r="D391" s="66">
        <v>4.4</v>
      </c>
      <c r="E391" s="67" t="s">
        <v>136</v>
      </c>
      <c r="F391" s="68">
        <v>30.470588235294116</v>
      </c>
      <c r="G391" s="65"/>
      <c r="H391" s="69"/>
      <c r="I391" s="70"/>
      <c r="J391" s="70"/>
      <c r="K391" s="34" t="s">
        <v>66</v>
      </c>
      <c r="L391" s="77">
        <v>391</v>
      </c>
      <c r="M391" s="77"/>
      <c r="N391" s="72"/>
      <c r="O391" s="79" t="s">
        <v>395</v>
      </c>
      <c r="P391" s="81">
        <v>43533.12599537037</v>
      </c>
      <c r="Q391" s="79" t="s">
        <v>514</v>
      </c>
      <c r="R391" s="79"/>
      <c r="S391" s="79"/>
      <c r="T391" s="79" t="s">
        <v>598</v>
      </c>
      <c r="U391" s="82" t="s">
        <v>626</v>
      </c>
      <c r="V391" s="82" t="s">
        <v>626</v>
      </c>
      <c r="W391" s="81">
        <v>43533.12599537037</v>
      </c>
      <c r="X391" s="82" t="s">
        <v>1027</v>
      </c>
      <c r="Y391" s="79"/>
      <c r="Z391" s="79"/>
      <c r="AA391" s="85" t="s">
        <v>1325</v>
      </c>
      <c r="AB391" s="79"/>
      <c r="AC391" s="79" t="b">
        <v>0</v>
      </c>
      <c r="AD391" s="79">
        <v>38</v>
      </c>
      <c r="AE391" s="85" t="s">
        <v>1389</v>
      </c>
      <c r="AF391" s="79" t="b">
        <v>0</v>
      </c>
      <c r="AG391" s="79" t="s">
        <v>1401</v>
      </c>
      <c r="AH391" s="79"/>
      <c r="AI391" s="85" t="s">
        <v>1389</v>
      </c>
      <c r="AJ391" s="79" t="b">
        <v>0</v>
      </c>
      <c r="AK391" s="79">
        <v>16</v>
      </c>
      <c r="AL391" s="85" t="s">
        <v>1389</v>
      </c>
      <c r="AM391" s="79" t="s">
        <v>1411</v>
      </c>
      <c r="AN391" s="79" t="b">
        <v>0</v>
      </c>
      <c r="AO391" s="85" t="s">
        <v>1325</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3</v>
      </c>
      <c r="BC391" s="78" t="str">
        <f>REPLACE(INDEX(GroupVertices[Group],MATCH(Edges[[#This Row],[Vertex 2]],GroupVertices[Vertex],0)),1,1,"")</f>
        <v>2</v>
      </c>
      <c r="BD391" s="48">
        <v>0</v>
      </c>
      <c r="BE391" s="49">
        <v>0</v>
      </c>
      <c r="BF391" s="48">
        <v>0</v>
      </c>
      <c r="BG391" s="49">
        <v>0</v>
      </c>
      <c r="BH391" s="48">
        <v>0</v>
      </c>
      <c r="BI391" s="49">
        <v>0</v>
      </c>
      <c r="BJ391" s="48">
        <v>14</v>
      </c>
      <c r="BK391" s="49">
        <v>100</v>
      </c>
      <c r="BL391" s="48">
        <v>14</v>
      </c>
    </row>
    <row r="392" spans="1:64" ht="15">
      <c r="A392" s="64" t="s">
        <v>363</v>
      </c>
      <c r="B392" s="64" t="s">
        <v>350</v>
      </c>
      <c r="C392" s="65" t="s">
        <v>3679</v>
      </c>
      <c r="D392" s="66">
        <v>4.4</v>
      </c>
      <c r="E392" s="67" t="s">
        <v>136</v>
      </c>
      <c r="F392" s="68">
        <v>30.470588235294116</v>
      </c>
      <c r="G392" s="65"/>
      <c r="H392" s="69"/>
      <c r="I392" s="70"/>
      <c r="J392" s="70"/>
      <c r="K392" s="34" t="s">
        <v>66</v>
      </c>
      <c r="L392" s="77">
        <v>392</v>
      </c>
      <c r="M392" s="77"/>
      <c r="N392" s="72"/>
      <c r="O392" s="79" t="s">
        <v>395</v>
      </c>
      <c r="P392" s="81">
        <v>43533.63383101852</v>
      </c>
      <c r="Q392" s="79" t="s">
        <v>419</v>
      </c>
      <c r="R392" s="82" t="s">
        <v>546</v>
      </c>
      <c r="S392" s="79" t="s">
        <v>576</v>
      </c>
      <c r="T392" s="79" t="s">
        <v>586</v>
      </c>
      <c r="U392" s="79"/>
      <c r="V392" s="82" t="s">
        <v>784</v>
      </c>
      <c r="W392" s="81">
        <v>43533.63383101852</v>
      </c>
      <c r="X392" s="82" t="s">
        <v>1028</v>
      </c>
      <c r="Y392" s="79"/>
      <c r="Z392" s="79"/>
      <c r="AA392" s="85" t="s">
        <v>1326</v>
      </c>
      <c r="AB392" s="79"/>
      <c r="AC392" s="79" t="b">
        <v>0</v>
      </c>
      <c r="AD392" s="79">
        <v>0</v>
      </c>
      <c r="AE392" s="85" t="s">
        <v>1389</v>
      </c>
      <c r="AF392" s="79" t="b">
        <v>1</v>
      </c>
      <c r="AG392" s="79" t="s">
        <v>1401</v>
      </c>
      <c r="AH392" s="79"/>
      <c r="AI392" s="85" t="s">
        <v>1325</v>
      </c>
      <c r="AJ392" s="79" t="b">
        <v>0</v>
      </c>
      <c r="AK392" s="79">
        <v>6</v>
      </c>
      <c r="AL392" s="85" t="s">
        <v>1368</v>
      </c>
      <c r="AM392" s="79" t="s">
        <v>1411</v>
      </c>
      <c r="AN392" s="79" t="b">
        <v>0</v>
      </c>
      <c r="AO392" s="85" t="s">
        <v>1368</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3</v>
      </c>
      <c r="BC392" s="78" t="str">
        <f>REPLACE(INDEX(GroupVertices[Group],MATCH(Edges[[#This Row],[Vertex 2]],GroupVertices[Vertex],0)),1,1,"")</f>
        <v>2</v>
      </c>
      <c r="BD392" s="48">
        <v>1</v>
      </c>
      <c r="BE392" s="49">
        <v>6.666666666666667</v>
      </c>
      <c r="BF392" s="48">
        <v>0</v>
      </c>
      <c r="BG392" s="49">
        <v>0</v>
      </c>
      <c r="BH392" s="48">
        <v>0</v>
      </c>
      <c r="BI392" s="49">
        <v>0</v>
      </c>
      <c r="BJ392" s="48">
        <v>14</v>
      </c>
      <c r="BK392" s="49">
        <v>93.33333333333333</v>
      </c>
      <c r="BL392" s="48">
        <v>15</v>
      </c>
    </row>
    <row r="393" spans="1:64" ht="15">
      <c r="A393" s="64" t="s">
        <v>363</v>
      </c>
      <c r="B393" s="64" t="s">
        <v>306</v>
      </c>
      <c r="C393" s="65" t="s">
        <v>3678</v>
      </c>
      <c r="D393" s="66">
        <v>3</v>
      </c>
      <c r="E393" s="67" t="s">
        <v>132</v>
      </c>
      <c r="F393" s="68">
        <v>32</v>
      </c>
      <c r="G393" s="65"/>
      <c r="H393" s="69"/>
      <c r="I393" s="70"/>
      <c r="J393" s="70"/>
      <c r="K393" s="34" t="s">
        <v>66</v>
      </c>
      <c r="L393" s="77">
        <v>393</v>
      </c>
      <c r="M393" s="77"/>
      <c r="N393" s="72"/>
      <c r="O393" s="79" t="s">
        <v>395</v>
      </c>
      <c r="P393" s="81">
        <v>43533.656539351854</v>
      </c>
      <c r="Q393" s="79" t="s">
        <v>425</v>
      </c>
      <c r="R393" s="79"/>
      <c r="S393" s="79"/>
      <c r="T393" s="79"/>
      <c r="U393" s="79"/>
      <c r="V393" s="82" t="s">
        <v>784</v>
      </c>
      <c r="W393" s="81">
        <v>43533.656539351854</v>
      </c>
      <c r="X393" s="82" t="s">
        <v>1029</v>
      </c>
      <c r="Y393" s="79"/>
      <c r="Z393" s="79"/>
      <c r="AA393" s="85" t="s">
        <v>1327</v>
      </c>
      <c r="AB393" s="79"/>
      <c r="AC393" s="79" t="b">
        <v>0</v>
      </c>
      <c r="AD393" s="79">
        <v>0</v>
      </c>
      <c r="AE393" s="85" t="s">
        <v>1389</v>
      </c>
      <c r="AF393" s="79" t="b">
        <v>0</v>
      </c>
      <c r="AG393" s="79" t="s">
        <v>1401</v>
      </c>
      <c r="AH393" s="79"/>
      <c r="AI393" s="85" t="s">
        <v>1389</v>
      </c>
      <c r="AJ393" s="79" t="b">
        <v>0</v>
      </c>
      <c r="AK393" s="79">
        <v>23</v>
      </c>
      <c r="AL393" s="85" t="s">
        <v>1356</v>
      </c>
      <c r="AM393" s="79" t="s">
        <v>1414</v>
      </c>
      <c r="AN393" s="79" t="b">
        <v>0</v>
      </c>
      <c r="AO393" s="85" t="s">
        <v>1356</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3</v>
      </c>
      <c r="BC393" s="78" t="str">
        <f>REPLACE(INDEX(GroupVertices[Group],MATCH(Edges[[#This Row],[Vertex 2]],GroupVertices[Vertex],0)),1,1,"")</f>
        <v>1</v>
      </c>
      <c r="BD393" s="48">
        <v>0</v>
      </c>
      <c r="BE393" s="49">
        <v>0</v>
      </c>
      <c r="BF393" s="48">
        <v>1</v>
      </c>
      <c r="BG393" s="49">
        <v>4.166666666666667</v>
      </c>
      <c r="BH393" s="48">
        <v>0</v>
      </c>
      <c r="BI393" s="49">
        <v>0</v>
      </c>
      <c r="BJ393" s="48">
        <v>23</v>
      </c>
      <c r="BK393" s="49">
        <v>95.83333333333333</v>
      </c>
      <c r="BL393" s="48">
        <v>24</v>
      </c>
    </row>
    <row r="394" spans="1:64" ht="15">
      <c r="A394" s="64" t="s">
        <v>355</v>
      </c>
      <c r="B394" s="64" t="s">
        <v>363</v>
      </c>
      <c r="C394" s="65" t="s">
        <v>3679</v>
      </c>
      <c r="D394" s="66">
        <v>4.4</v>
      </c>
      <c r="E394" s="67" t="s">
        <v>136</v>
      </c>
      <c r="F394" s="68">
        <v>30.470588235294116</v>
      </c>
      <c r="G394" s="65"/>
      <c r="H394" s="69"/>
      <c r="I394" s="70"/>
      <c r="J394" s="70"/>
      <c r="K394" s="34" t="s">
        <v>66</v>
      </c>
      <c r="L394" s="77">
        <v>394</v>
      </c>
      <c r="M394" s="77"/>
      <c r="N394" s="72"/>
      <c r="O394" s="79" t="s">
        <v>395</v>
      </c>
      <c r="P394" s="81">
        <v>43533.18103009259</v>
      </c>
      <c r="Q394" s="79" t="s">
        <v>417</v>
      </c>
      <c r="R394" s="79"/>
      <c r="S394" s="79"/>
      <c r="T394" s="79" t="s">
        <v>598</v>
      </c>
      <c r="U394" s="79"/>
      <c r="V394" s="82" t="s">
        <v>777</v>
      </c>
      <c r="W394" s="81">
        <v>43533.18103009259</v>
      </c>
      <c r="X394" s="82" t="s">
        <v>1030</v>
      </c>
      <c r="Y394" s="79"/>
      <c r="Z394" s="79"/>
      <c r="AA394" s="85" t="s">
        <v>1328</v>
      </c>
      <c r="AB394" s="79"/>
      <c r="AC394" s="79" t="b">
        <v>0</v>
      </c>
      <c r="AD394" s="79">
        <v>0</v>
      </c>
      <c r="AE394" s="85" t="s">
        <v>1389</v>
      </c>
      <c r="AF394" s="79" t="b">
        <v>0</v>
      </c>
      <c r="AG394" s="79" t="s">
        <v>1401</v>
      </c>
      <c r="AH394" s="79"/>
      <c r="AI394" s="85" t="s">
        <v>1389</v>
      </c>
      <c r="AJ394" s="79" t="b">
        <v>0</v>
      </c>
      <c r="AK394" s="79">
        <v>16</v>
      </c>
      <c r="AL394" s="85" t="s">
        <v>1325</v>
      </c>
      <c r="AM394" s="79" t="s">
        <v>1411</v>
      </c>
      <c r="AN394" s="79" t="b">
        <v>0</v>
      </c>
      <c r="AO394" s="85" t="s">
        <v>1325</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3</v>
      </c>
      <c r="BC394" s="78" t="str">
        <f>REPLACE(INDEX(GroupVertices[Group],MATCH(Edges[[#This Row],[Vertex 2]],GroupVertices[Vertex],0)),1,1,"")</f>
        <v>3</v>
      </c>
      <c r="BD394" s="48">
        <v>0</v>
      </c>
      <c r="BE394" s="49">
        <v>0</v>
      </c>
      <c r="BF394" s="48">
        <v>0</v>
      </c>
      <c r="BG394" s="49">
        <v>0</v>
      </c>
      <c r="BH394" s="48">
        <v>0</v>
      </c>
      <c r="BI394" s="49">
        <v>0</v>
      </c>
      <c r="BJ394" s="48">
        <v>16</v>
      </c>
      <c r="BK394" s="49">
        <v>100</v>
      </c>
      <c r="BL394" s="48">
        <v>16</v>
      </c>
    </row>
    <row r="395" spans="1:64" ht="15">
      <c r="A395" s="64" t="s">
        <v>355</v>
      </c>
      <c r="B395" s="64" t="s">
        <v>363</v>
      </c>
      <c r="C395" s="65" t="s">
        <v>3679</v>
      </c>
      <c r="D395" s="66">
        <v>4.4</v>
      </c>
      <c r="E395" s="67" t="s">
        <v>136</v>
      </c>
      <c r="F395" s="68">
        <v>30.470588235294116</v>
      </c>
      <c r="G395" s="65"/>
      <c r="H395" s="69"/>
      <c r="I395" s="70"/>
      <c r="J395" s="70"/>
      <c r="K395" s="34" t="s">
        <v>66</v>
      </c>
      <c r="L395" s="77">
        <v>395</v>
      </c>
      <c r="M395" s="77"/>
      <c r="N395" s="72"/>
      <c r="O395" s="79" t="s">
        <v>395</v>
      </c>
      <c r="P395" s="81">
        <v>43533.663518518515</v>
      </c>
      <c r="Q395" s="79" t="s">
        <v>497</v>
      </c>
      <c r="R395" s="79"/>
      <c r="S395" s="79"/>
      <c r="T395" s="79" t="s">
        <v>584</v>
      </c>
      <c r="U395" s="79"/>
      <c r="V395" s="82" t="s">
        <v>777</v>
      </c>
      <c r="W395" s="81">
        <v>43533.663518518515</v>
      </c>
      <c r="X395" s="82" t="s">
        <v>994</v>
      </c>
      <c r="Y395" s="79"/>
      <c r="Z395" s="79"/>
      <c r="AA395" s="85" t="s">
        <v>1292</v>
      </c>
      <c r="AB395" s="79"/>
      <c r="AC395" s="79" t="b">
        <v>0</v>
      </c>
      <c r="AD395" s="79">
        <v>0</v>
      </c>
      <c r="AE395" s="85" t="s">
        <v>1389</v>
      </c>
      <c r="AF395" s="79" t="b">
        <v>0</v>
      </c>
      <c r="AG395" s="79" t="s">
        <v>1401</v>
      </c>
      <c r="AH395" s="79"/>
      <c r="AI395" s="85" t="s">
        <v>1389</v>
      </c>
      <c r="AJ395" s="79" t="b">
        <v>0</v>
      </c>
      <c r="AK395" s="79">
        <v>3</v>
      </c>
      <c r="AL395" s="85" t="s">
        <v>1298</v>
      </c>
      <c r="AM395" s="79" t="s">
        <v>1414</v>
      </c>
      <c r="AN395" s="79" t="b">
        <v>0</v>
      </c>
      <c r="AO395" s="85" t="s">
        <v>1298</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3</v>
      </c>
      <c r="BC395" s="78" t="str">
        <f>REPLACE(INDEX(GroupVertices[Group],MATCH(Edges[[#This Row],[Vertex 2]],GroupVertices[Vertex],0)),1,1,"")</f>
        <v>3</v>
      </c>
      <c r="BD395" s="48"/>
      <c r="BE395" s="49"/>
      <c r="BF395" s="48"/>
      <c r="BG395" s="49"/>
      <c r="BH395" s="48"/>
      <c r="BI395" s="49"/>
      <c r="BJ395" s="48"/>
      <c r="BK395" s="49"/>
      <c r="BL395" s="48"/>
    </row>
    <row r="396" spans="1:64" ht="15">
      <c r="A396" s="64" t="s">
        <v>306</v>
      </c>
      <c r="B396" s="64" t="s">
        <v>363</v>
      </c>
      <c r="C396" s="65" t="s">
        <v>3678</v>
      </c>
      <c r="D396" s="66">
        <v>3</v>
      </c>
      <c r="E396" s="67" t="s">
        <v>132</v>
      </c>
      <c r="F396" s="68">
        <v>32</v>
      </c>
      <c r="G396" s="65"/>
      <c r="H396" s="69"/>
      <c r="I396" s="70"/>
      <c r="J396" s="70"/>
      <c r="K396" s="34" t="s">
        <v>66</v>
      </c>
      <c r="L396" s="77">
        <v>396</v>
      </c>
      <c r="M396" s="77"/>
      <c r="N396" s="72"/>
      <c r="O396" s="79" t="s">
        <v>395</v>
      </c>
      <c r="P396" s="81">
        <v>43533.15550925926</v>
      </c>
      <c r="Q396" s="79" t="s">
        <v>417</v>
      </c>
      <c r="R396" s="79"/>
      <c r="S396" s="79"/>
      <c r="T396" s="79" t="s">
        <v>598</v>
      </c>
      <c r="U396" s="79"/>
      <c r="V396" s="82" t="s">
        <v>754</v>
      </c>
      <c r="W396" s="81">
        <v>43533.15550925926</v>
      </c>
      <c r="X396" s="82" t="s">
        <v>1031</v>
      </c>
      <c r="Y396" s="79"/>
      <c r="Z396" s="79"/>
      <c r="AA396" s="85" t="s">
        <v>1329</v>
      </c>
      <c r="AB396" s="79"/>
      <c r="AC396" s="79" t="b">
        <v>0</v>
      </c>
      <c r="AD396" s="79">
        <v>0</v>
      </c>
      <c r="AE396" s="85" t="s">
        <v>1389</v>
      </c>
      <c r="AF396" s="79" t="b">
        <v>0</v>
      </c>
      <c r="AG396" s="79" t="s">
        <v>1401</v>
      </c>
      <c r="AH396" s="79"/>
      <c r="AI396" s="85" t="s">
        <v>1389</v>
      </c>
      <c r="AJ396" s="79" t="b">
        <v>0</v>
      </c>
      <c r="AK396" s="79">
        <v>16</v>
      </c>
      <c r="AL396" s="85" t="s">
        <v>1325</v>
      </c>
      <c r="AM396" s="79" t="s">
        <v>1412</v>
      </c>
      <c r="AN396" s="79" t="b">
        <v>0</v>
      </c>
      <c r="AO396" s="85" t="s">
        <v>1325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3</v>
      </c>
      <c r="BD396" s="48">
        <v>0</v>
      </c>
      <c r="BE396" s="49">
        <v>0</v>
      </c>
      <c r="BF396" s="48">
        <v>0</v>
      </c>
      <c r="BG396" s="49">
        <v>0</v>
      </c>
      <c r="BH396" s="48">
        <v>0</v>
      </c>
      <c r="BI396" s="49">
        <v>0</v>
      </c>
      <c r="BJ396" s="48">
        <v>16</v>
      </c>
      <c r="BK396" s="49">
        <v>100</v>
      </c>
      <c r="BL396" s="48">
        <v>16</v>
      </c>
    </row>
    <row r="397" spans="1:64" ht="15">
      <c r="A397" s="64" t="s">
        <v>309</v>
      </c>
      <c r="B397" s="64" t="s">
        <v>363</v>
      </c>
      <c r="C397" s="65" t="s">
        <v>3679</v>
      </c>
      <c r="D397" s="66">
        <v>4.4</v>
      </c>
      <c r="E397" s="67" t="s">
        <v>136</v>
      </c>
      <c r="F397" s="68">
        <v>30.470588235294116</v>
      </c>
      <c r="G397" s="65"/>
      <c r="H397" s="69"/>
      <c r="I397" s="70"/>
      <c r="J397" s="70"/>
      <c r="K397" s="34" t="s">
        <v>65</v>
      </c>
      <c r="L397" s="77">
        <v>397</v>
      </c>
      <c r="M397" s="77"/>
      <c r="N397" s="72"/>
      <c r="O397" s="79" t="s">
        <v>395</v>
      </c>
      <c r="P397" s="81">
        <v>43533.6231712963</v>
      </c>
      <c r="Q397" s="79" t="s">
        <v>417</v>
      </c>
      <c r="R397" s="79"/>
      <c r="S397" s="79"/>
      <c r="T397" s="79" t="s">
        <v>598</v>
      </c>
      <c r="U397" s="79"/>
      <c r="V397" s="82" t="s">
        <v>733</v>
      </c>
      <c r="W397" s="81">
        <v>43533.6231712963</v>
      </c>
      <c r="X397" s="82" t="s">
        <v>1032</v>
      </c>
      <c r="Y397" s="79"/>
      <c r="Z397" s="79"/>
      <c r="AA397" s="85" t="s">
        <v>1330</v>
      </c>
      <c r="AB397" s="79"/>
      <c r="AC397" s="79" t="b">
        <v>0</v>
      </c>
      <c r="AD397" s="79">
        <v>0</v>
      </c>
      <c r="AE397" s="85" t="s">
        <v>1389</v>
      </c>
      <c r="AF397" s="79" t="b">
        <v>0</v>
      </c>
      <c r="AG397" s="79" t="s">
        <v>1401</v>
      </c>
      <c r="AH397" s="79"/>
      <c r="AI397" s="85" t="s">
        <v>1389</v>
      </c>
      <c r="AJ397" s="79" t="b">
        <v>0</v>
      </c>
      <c r="AK397" s="79">
        <v>16</v>
      </c>
      <c r="AL397" s="85" t="s">
        <v>1325</v>
      </c>
      <c r="AM397" s="79" t="s">
        <v>1411</v>
      </c>
      <c r="AN397" s="79" t="b">
        <v>0</v>
      </c>
      <c r="AO397" s="85" t="s">
        <v>1325</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3</v>
      </c>
      <c r="BC397" s="78" t="str">
        <f>REPLACE(INDEX(GroupVertices[Group],MATCH(Edges[[#This Row],[Vertex 2]],GroupVertices[Vertex],0)),1,1,"")</f>
        <v>3</v>
      </c>
      <c r="BD397" s="48">
        <v>0</v>
      </c>
      <c r="BE397" s="49">
        <v>0</v>
      </c>
      <c r="BF397" s="48">
        <v>0</v>
      </c>
      <c r="BG397" s="49">
        <v>0</v>
      </c>
      <c r="BH397" s="48">
        <v>0</v>
      </c>
      <c r="BI397" s="49">
        <v>0</v>
      </c>
      <c r="BJ397" s="48">
        <v>16</v>
      </c>
      <c r="BK397" s="49">
        <v>100</v>
      </c>
      <c r="BL397" s="48">
        <v>16</v>
      </c>
    </row>
    <row r="398" spans="1:64" ht="15">
      <c r="A398" s="64" t="s">
        <v>309</v>
      </c>
      <c r="B398" s="64" t="s">
        <v>363</v>
      </c>
      <c r="C398" s="65" t="s">
        <v>3679</v>
      </c>
      <c r="D398" s="66">
        <v>4.4</v>
      </c>
      <c r="E398" s="67" t="s">
        <v>136</v>
      </c>
      <c r="F398" s="68">
        <v>30.470588235294116</v>
      </c>
      <c r="G398" s="65"/>
      <c r="H398" s="69"/>
      <c r="I398" s="70"/>
      <c r="J398" s="70"/>
      <c r="K398" s="34" t="s">
        <v>65</v>
      </c>
      <c r="L398" s="77">
        <v>398</v>
      </c>
      <c r="M398" s="77"/>
      <c r="N398" s="72"/>
      <c r="O398" s="79" t="s">
        <v>395</v>
      </c>
      <c r="P398" s="81">
        <v>43533.66415509259</v>
      </c>
      <c r="Q398" s="79" t="s">
        <v>497</v>
      </c>
      <c r="R398" s="79"/>
      <c r="S398" s="79"/>
      <c r="T398" s="79" t="s">
        <v>584</v>
      </c>
      <c r="U398" s="79"/>
      <c r="V398" s="82" t="s">
        <v>733</v>
      </c>
      <c r="W398" s="81">
        <v>43533.66415509259</v>
      </c>
      <c r="X398" s="82" t="s">
        <v>997</v>
      </c>
      <c r="Y398" s="79"/>
      <c r="Z398" s="79"/>
      <c r="AA398" s="85" t="s">
        <v>1295</v>
      </c>
      <c r="AB398" s="79"/>
      <c r="AC398" s="79" t="b">
        <v>0</v>
      </c>
      <c r="AD398" s="79">
        <v>0</v>
      </c>
      <c r="AE398" s="85" t="s">
        <v>1389</v>
      </c>
      <c r="AF398" s="79" t="b">
        <v>0</v>
      </c>
      <c r="AG398" s="79" t="s">
        <v>1401</v>
      </c>
      <c r="AH398" s="79"/>
      <c r="AI398" s="85" t="s">
        <v>1389</v>
      </c>
      <c r="AJ398" s="79" t="b">
        <v>0</v>
      </c>
      <c r="AK398" s="79">
        <v>3</v>
      </c>
      <c r="AL398" s="85" t="s">
        <v>1298</v>
      </c>
      <c r="AM398" s="79" t="s">
        <v>1412</v>
      </c>
      <c r="AN398" s="79" t="b">
        <v>0</v>
      </c>
      <c r="AO398" s="85" t="s">
        <v>1298</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3</v>
      </c>
      <c r="BC398" s="78" t="str">
        <f>REPLACE(INDEX(GroupVertices[Group],MATCH(Edges[[#This Row],[Vertex 2]],GroupVertices[Vertex],0)),1,1,"")</f>
        <v>3</v>
      </c>
      <c r="BD398" s="48"/>
      <c r="BE398" s="49"/>
      <c r="BF398" s="48"/>
      <c r="BG398" s="49"/>
      <c r="BH398" s="48"/>
      <c r="BI398" s="49"/>
      <c r="BJ398" s="48"/>
      <c r="BK398" s="49"/>
      <c r="BL398" s="48"/>
    </row>
    <row r="399" spans="1:64" ht="15">
      <c r="A399" s="64" t="s">
        <v>356</v>
      </c>
      <c r="B399" s="64" t="s">
        <v>363</v>
      </c>
      <c r="C399" s="65" t="s">
        <v>3678</v>
      </c>
      <c r="D399" s="66">
        <v>3</v>
      </c>
      <c r="E399" s="67" t="s">
        <v>132</v>
      </c>
      <c r="F399" s="68">
        <v>32</v>
      </c>
      <c r="G399" s="65"/>
      <c r="H399" s="69"/>
      <c r="I399" s="70"/>
      <c r="J399" s="70"/>
      <c r="K399" s="34" t="s">
        <v>65</v>
      </c>
      <c r="L399" s="77">
        <v>399</v>
      </c>
      <c r="M399" s="77"/>
      <c r="N399" s="72"/>
      <c r="O399" s="79" t="s">
        <v>395</v>
      </c>
      <c r="P399" s="81">
        <v>43533.67556712963</v>
      </c>
      <c r="Q399" s="79" t="s">
        <v>497</v>
      </c>
      <c r="R399" s="79"/>
      <c r="S399" s="79"/>
      <c r="T399" s="79" t="s">
        <v>584</v>
      </c>
      <c r="U399" s="79"/>
      <c r="V399" s="82" t="s">
        <v>778</v>
      </c>
      <c r="W399" s="81">
        <v>43533.67556712963</v>
      </c>
      <c r="X399" s="82" t="s">
        <v>998</v>
      </c>
      <c r="Y399" s="79"/>
      <c r="Z399" s="79"/>
      <c r="AA399" s="85" t="s">
        <v>1296</v>
      </c>
      <c r="AB399" s="79"/>
      <c r="AC399" s="79" t="b">
        <v>0</v>
      </c>
      <c r="AD399" s="79">
        <v>0</v>
      </c>
      <c r="AE399" s="85" t="s">
        <v>1389</v>
      </c>
      <c r="AF399" s="79" t="b">
        <v>0</v>
      </c>
      <c r="AG399" s="79" t="s">
        <v>1401</v>
      </c>
      <c r="AH399" s="79"/>
      <c r="AI399" s="85" t="s">
        <v>1389</v>
      </c>
      <c r="AJ399" s="79" t="b">
        <v>0</v>
      </c>
      <c r="AK399" s="79">
        <v>3</v>
      </c>
      <c r="AL399" s="85" t="s">
        <v>1298</v>
      </c>
      <c r="AM399" s="79" t="s">
        <v>1411</v>
      </c>
      <c r="AN399" s="79" t="b">
        <v>0</v>
      </c>
      <c r="AO399" s="85" t="s">
        <v>1298</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3</v>
      </c>
      <c r="BC399" s="78" t="str">
        <f>REPLACE(INDEX(GroupVertices[Group],MATCH(Edges[[#This Row],[Vertex 2]],GroupVertices[Vertex],0)),1,1,"")</f>
        <v>3</v>
      </c>
      <c r="BD399" s="48"/>
      <c r="BE399" s="49"/>
      <c r="BF399" s="48"/>
      <c r="BG399" s="49"/>
      <c r="BH399" s="48"/>
      <c r="BI399" s="49"/>
      <c r="BJ399" s="48"/>
      <c r="BK399" s="49"/>
      <c r="BL399" s="48"/>
    </row>
    <row r="400" spans="1:64" ht="15">
      <c r="A400" s="64" t="s">
        <v>350</v>
      </c>
      <c r="B400" s="64" t="s">
        <v>363</v>
      </c>
      <c r="C400" s="65" t="s">
        <v>3679</v>
      </c>
      <c r="D400" s="66">
        <v>4.4</v>
      </c>
      <c r="E400" s="67" t="s">
        <v>136</v>
      </c>
      <c r="F400" s="68">
        <v>30.470588235294116</v>
      </c>
      <c r="G400" s="65"/>
      <c r="H400" s="69"/>
      <c r="I400" s="70"/>
      <c r="J400" s="70"/>
      <c r="K400" s="34" t="s">
        <v>66</v>
      </c>
      <c r="L400" s="77">
        <v>400</v>
      </c>
      <c r="M400" s="77"/>
      <c r="N400" s="72"/>
      <c r="O400" s="79" t="s">
        <v>395</v>
      </c>
      <c r="P400" s="81">
        <v>43533.66327546296</v>
      </c>
      <c r="Q400" s="79" t="s">
        <v>499</v>
      </c>
      <c r="R400" s="82" t="s">
        <v>560</v>
      </c>
      <c r="S400" s="79" t="s">
        <v>580</v>
      </c>
      <c r="T400" s="79" t="s">
        <v>604</v>
      </c>
      <c r="U400" s="79"/>
      <c r="V400" s="82" t="s">
        <v>772</v>
      </c>
      <c r="W400" s="81">
        <v>43533.66327546296</v>
      </c>
      <c r="X400" s="82" t="s">
        <v>1000</v>
      </c>
      <c r="Y400" s="79"/>
      <c r="Z400" s="79"/>
      <c r="AA400" s="85" t="s">
        <v>1298</v>
      </c>
      <c r="AB400" s="85" t="s">
        <v>1385</v>
      </c>
      <c r="AC400" s="79" t="b">
        <v>0</v>
      </c>
      <c r="AD400" s="79">
        <v>8</v>
      </c>
      <c r="AE400" s="85" t="s">
        <v>1396</v>
      </c>
      <c r="AF400" s="79" t="b">
        <v>0</v>
      </c>
      <c r="AG400" s="79" t="s">
        <v>1401</v>
      </c>
      <c r="AH400" s="79"/>
      <c r="AI400" s="85" t="s">
        <v>1389</v>
      </c>
      <c r="AJ400" s="79" t="b">
        <v>0</v>
      </c>
      <c r="AK400" s="79">
        <v>3</v>
      </c>
      <c r="AL400" s="85" t="s">
        <v>1389</v>
      </c>
      <c r="AM400" s="79" t="s">
        <v>1414</v>
      </c>
      <c r="AN400" s="79" t="b">
        <v>0</v>
      </c>
      <c r="AO400" s="85" t="s">
        <v>1385</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2</v>
      </c>
      <c r="BC400" s="78" t="str">
        <f>REPLACE(INDEX(GroupVertices[Group],MATCH(Edges[[#This Row],[Vertex 2]],GroupVertices[Vertex],0)),1,1,"")</f>
        <v>3</v>
      </c>
      <c r="BD400" s="48"/>
      <c r="BE400" s="49"/>
      <c r="BF400" s="48"/>
      <c r="BG400" s="49"/>
      <c r="BH400" s="48"/>
      <c r="BI400" s="49"/>
      <c r="BJ400" s="48"/>
      <c r="BK400" s="49"/>
      <c r="BL400" s="48"/>
    </row>
    <row r="401" spans="1:64" ht="15">
      <c r="A401" s="64" t="s">
        <v>350</v>
      </c>
      <c r="B401" s="64" t="s">
        <v>363</v>
      </c>
      <c r="C401" s="65" t="s">
        <v>3679</v>
      </c>
      <c r="D401" s="66">
        <v>4.4</v>
      </c>
      <c r="E401" s="67" t="s">
        <v>136</v>
      </c>
      <c r="F401" s="68">
        <v>30.470588235294116</v>
      </c>
      <c r="G401" s="65"/>
      <c r="H401" s="69"/>
      <c r="I401" s="70"/>
      <c r="J401" s="70"/>
      <c r="K401" s="34" t="s">
        <v>66</v>
      </c>
      <c r="L401" s="77">
        <v>401</v>
      </c>
      <c r="M401" s="77"/>
      <c r="N401" s="72"/>
      <c r="O401" s="79" t="s">
        <v>395</v>
      </c>
      <c r="P401" s="81">
        <v>43533.7128125</v>
      </c>
      <c r="Q401" s="79" t="s">
        <v>506</v>
      </c>
      <c r="R401" s="79"/>
      <c r="S401" s="79"/>
      <c r="T401" s="79" t="s">
        <v>584</v>
      </c>
      <c r="U401" s="79"/>
      <c r="V401" s="82" t="s">
        <v>772</v>
      </c>
      <c r="W401" s="81">
        <v>43533.7128125</v>
      </c>
      <c r="X401" s="82" t="s">
        <v>1011</v>
      </c>
      <c r="Y401" s="79"/>
      <c r="Z401" s="79"/>
      <c r="AA401" s="85" t="s">
        <v>1309</v>
      </c>
      <c r="AB401" s="85" t="s">
        <v>1387</v>
      </c>
      <c r="AC401" s="79" t="b">
        <v>0</v>
      </c>
      <c r="AD401" s="79">
        <v>0</v>
      </c>
      <c r="AE401" s="85" t="s">
        <v>1399</v>
      </c>
      <c r="AF401" s="79" t="b">
        <v>0</v>
      </c>
      <c r="AG401" s="79" t="s">
        <v>1401</v>
      </c>
      <c r="AH401" s="79"/>
      <c r="AI401" s="85" t="s">
        <v>1389</v>
      </c>
      <c r="AJ401" s="79" t="b">
        <v>0</v>
      </c>
      <c r="AK401" s="79">
        <v>0</v>
      </c>
      <c r="AL401" s="85" t="s">
        <v>1389</v>
      </c>
      <c r="AM401" s="79" t="s">
        <v>1412</v>
      </c>
      <c r="AN401" s="79" t="b">
        <v>0</v>
      </c>
      <c r="AO401" s="85" t="s">
        <v>1387</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2</v>
      </c>
      <c r="BC401" s="78" t="str">
        <f>REPLACE(INDEX(GroupVertices[Group],MATCH(Edges[[#This Row],[Vertex 2]],GroupVertices[Vertex],0)),1,1,"")</f>
        <v>3</v>
      </c>
      <c r="BD401" s="48"/>
      <c r="BE401" s="49"/>
      <c r="BF401" s="48"/>
      <c r="BG401" s="49"/>
      <c r="BH401" s="48"/>
      <c r="BI401" s="49"/>
      <c r="BJ401" s="48"/>
      <c r="BK401" s="49"/>
      <c r="BL401" s="48"/>
    </row>
    <row r="402" spans="1:64" ht="15">
      <c r="A402" s="64" t="s">
        <v>355</v>
      </c>
      <c r="B402" s="64" t="s">
        <v>306</v>
      </c>
      <c r="C402" s="65" t="s">
        <v>3681</v>
      </c>
      <c r="D402" s="66">
        <v>7.2</v>
      </c>
      <c r="E402" s="67" t="s">
        <v>136</v>
      </c>
      <c r="F402" s="68">
        <v>27.411764705882355</v>
      </c>
      <c r="G402" s="65"/>
      <c r="H402" s="69"/>
      <c r="I402" s="70"/>
      <c r="J402" s="70"/>
      <c r="K402" s="34" t="s">
        <v>66</v>
      </c>
      <c r="L402" s="77">
        <v>402</v>
      </c>
      <c r="M402" s="77"/>
      <c r="N402" s="72"/>
      <c r="O402" s="79" t="s">
        <v>395</v>
      </c>
      <c r="P402" s="81">
        <v>43532.64434027778</v>
      </c>
      <c r="Q402" s="79" t="s">
        <v>404</v>
      </c>
      <c r="R402" s="79"/>
      <c r="S402" s="79"/>
      <c r="T402" s="79" t="s">
        <v>589</v>
      </c>
      <c r="U402" s="79"/>
      <c r="V402" s="82" t="s">
        <v>777</v>
      </c>
      <c r="W402" s="81">
        <v>43532.64434027778</v>
      </c>
      <c r="X402" s="82" t="s">
        <v>1033</v>
      </c>
      <c r="Y402" s="79"/>
      <c r="Z402" s="79"/>
      <c r="AA402" s="85" t="s">
        <v>1331</v>
      </c>
      <c r="AB402" s="79"/>
      <c r="AC402" s="79" t="b">
        <v>0</v>
      </c>
      <c r="AD402" s="79">
        <v>0</v>
      </c>
      <c r="AE402" s="85" t="s">
        <v>1389</v>
      </c>
      <c r="AF402" s="79" t="b">
        <v>0</v>
      </c>
      <c r="AG402" s="79" t="s">
        <v>1401</v>
      </c>
      <c r="AH402" s="79"/>
      <c r="AI402" s="85" t="s">
        <v>1389</v>
      </c>
      <c r="AJ402" s="79" t="b">
        <v>0</v>
      </c>
      <c r="AK402" s="79">
        <v>33</v>
      </c>
      <c r="AL402" s="85" t="s">
        <v>1207</v>
      </c>
      <c r="AM402" s="79" t="s">
        <v>1411</v>
      </c>
      <c r="AN402" s="79" t="b">
        <v>0</v>
      </c>
      <c r="AO402" s="85" t="s">
        <v>1207</v>
      </c>
      <c r="AP402" s="79" t="s">
        <v>176</v>
      </c>
      <c r="AQ402" s="79">
        <v>0</v>
      </c>
      <c r="AR402" s="79">
        <v>0</v>
      </c>
      <c r="AS402" s="79"/>
      <c r="AT402" s="79"/>
      <c r="AU402" s="79"/>
      <c r="AV402" s="79"/>
      <c r="AW402" s="79"/>
      <c r="AX402" s="79"/>
      <c r="AY402" s="79"/>
      <c r="AZ402" s="79"/>
      <c r="BA402">
        <v>4</v>
      </c>
      <c r="BB402" s="78" t="str">
        <f>REPLACE(INDEX(GroupVertices[Group],MATCH(Edges[[#This Row],[Vertex 1]],GroupVertices[Vertex],0)),1,1,"")</f>
        <v>3</v>
      </c>
      <c r="BC402" s="78" t="str">
        <f>REPLACE(INDEX(GroupVertices[Group],MATCH(Edges[[#This Row],[Vertex 2]],GroupVertices[Vertex],0)),1,1,"")</f>
        <v>1</v>
      </c>
      <c r="BD402" s="48">
        <v>2</v>
      </c>
      <c r="BE402" s="49">
        <v>9.090909090909092</v>
      </c>
      <c r="BF402" s="48">
        <v>2</v>
      </c>
      <c r="BG402" s="49">
        <v>9.090909090909092</v>
      </c>
      <c r="BH402" s="48">
        <v>0</v>
      </c>
      <c r="BI402" s="49">
        <v>0</v>
      </c>
      <c r="BJ402" s="48">
        <v>18</v>
      </c>
      <c r="BK402" s="49">
        <v>81.81818181818181</v>
      </c>
      <c r="BL402" s="48">
        <v>22</v>
      </c>
    </row>
    <row r="403" spans="1:64" ht="15">
      <c r="A403" s="64" t="s">
        <v>355</v>
      </c>
      <c r="B403" s="64" t="s">
        <v>350</v>
      </c>
      <c r="C403" s="65" t="s">
        <v>3680</v>
      </c>
      <c r="D403" s="66">
        <v>10</v>
      </c>
      <c r="E403" s="67" t="s">
        <v>136</v>
      </c>
      <c r="F403" s="68">
        <v>24.352941176470587</v>
      </c>
      <c r="G403" s="65"/>
      <c r="H403" s="69"/>
      <c r="I403" s="70"/>
      <c r="J403" s="70"/>
      <c r="K403" s="34" t="s">
        <v>66</v>
      </c>
      <c r="L403" s="77">
        <v>403</v>
      </c>
      <c r="M403" s="77"/>
      <c r="N403" s="72"/>
      <c r="O403" s="79" t="s">
        <v>395</v>
      </c>
      <c r="P403" s="81">
        <v>43533.18103009259</v>
      </c>
      <c r="Q403" s="79" t="s">
        <v>417</v>
      </c>
      <c r="R403" s="79"/>
      <c r="S403" s="79"/>
      <c r="T403" s="79" t="s">
        <v>598</v>
      </c>
      <c r="U403" s="79"/>
      <c r="V403" s="82" t="s">
        <v>777</v>
      </c>
      <c r="W403" s="81">
        <v>43533.18103009259</v>
      </c>
      <c r="X403" s="82" t="s">
        <v>1030</v>
      </c>
      <c r="Y403" s="79"/>
      <c r="Z403" s="79"/>
      <c r="AA403" s="85" t="s">
        <v>1328</v>
      </c>
      <c r="AB403" s="79"/>
      <c r="AC403" s="79" t="b">
        <v>0</v>
      </c>
      <c r="AD403" s="79">
        <v>0</v>
      </c>
      <c r="AE403" s="85" t="s">
        <v>1389</v>
      </c>
      <c r="AF403" s="79" t="b">
        <v>0</v>
      </c>
      <c r="AG403" s="79" t="s">
        <v>1401</v>
      </c>
      <c r="AH403" s="79"/>
      <c r="AI403" s="85" t="s">
        <v>1389</v>
      </c>
      <c r="AJ403" s="79" t="b">
        <v>0</v>
      </c>
      <c r="AK403" s="79">
        <v>16</v>
      </c>
      <c r="AL403" s="85" t="s">
        <v>1325</v>
      </c>
      <c r="AM403" s="79" t="s">
        <v>1411</v>
      </c>
      <c r="AN403" s="79" t="b">
        <v>0</v>
      </c>
      <c r="AO403" s="85" t="s">
        <v>1325</v>
      </c>
      <c r="AP403" s="79" t="s">
        <v>176</v>
      </c>
      <c r="AQ403" s="79">
        <v>0</v>
      </c>
      <c r="AR403" s="79">
        <v>0</v>
      </c>
      <c r="AS403" s="79"/>
      <c r="AT403" s="79"/>
      <c r="AU403" s="79"/>
      <c r="AV403" s="79"/>
      <c r="AW403" s="79"/>
      <c r="AX403" s="79"/>
      <c r="AY403" s="79"/>
      <c r="AZ403" s="79"/>
      <c r="BA403">
        <v>6</v>
      </c>
      <c r="BB403" s="78" t="str">
        <f>REPLACE(INDEX(GroupVertices[Group],MATCH(Edges[[#This Row],[Vertex 1]],GroupVertices[Vertex],0)),1,1,"")</f>
        <v>3</v>
      </c>
      <c r="BC403" s="78" t="str">
        <f>REPLACE(INDEX(GroupVertices[Group],MATCH(Edges[[#This Row],[Vertex 2]],GroupVertices[Vertex],0)),1,1,"")</f>
        <v>2</v>
      </c>
      <c r="BD403" s="48"/>
      <c r="BE403" s="49"/>
      <c r="BF403" s="48"/>
      <c r="BG403" s="49"/>
      <c r="BH403" s="48"/>
      <c r="BI403" s="49"/>
      <c r="BJ403" s="48"/>
      <c r="BK403" s="49"/>
      <c r="BL403" s="48"/>
    </row>
    <row r="404" spans="1:64" ht="15">
      <c r="A404" s="64" t="s">
        <v>355</v>
      </c>
      <c r="B404" s="64" t="s">
        <v>350</v>
      </c>
      <c r="C404" s="65" t="s">
        <v>3680</v>
      </c>
      <c r="D404" s="66">
        <v>10</v>
      </c>
      <c r="E404" s="67" t="s">
        <v>136</v>
      </c>
      <c r="F404" s="68">
        <v>24.352941176470587</v>
      </c>
      <c r="G404" s="65"/>
      <c r="H404" s="69"/>
      <c r="I404" s="70"/>
      <c r="J404" s="70"/>
      <c r="K404" s="34" t="s">
        <v>66</v>
      </c>
      <c r="L404" s="77">
        <v>404</v>
      </c>
      <c r="M404" s="77"/>
      <c r="N404" s="72"/>
      <c r="O404" s="79" t="s">
        <v>395</v>
      </c>
      <c r="P404" s="81">
        <v>43533.621296296296</v>
      </c>
      <c r="Q404" s="79" t="s">
        <v>419</v>
      </c>
      <c r="R404" s="82" t="s">
        <v>546</v>
      </c>
      <c r="S404" s="79" t="s">
        <v>576</v>
      </c>
      <c r="T404" s="79" t="s">
        <v>586</v>
      </c>
      <c r="U404" s="79"/>
      <c r="V404" s="82" t="s">
        <v>777</v>
      </c>
      <c r="W404" s="81">
        <v>43533.621296296296</v>
      </c>
      <c r="X404" s="82" t="s">
        <v>1034</v>
      </c>
      <c r="Y404" s="79"/>
      <c r="Z404" s="79"/>
      <c r="AA404" s="85" t="s">
        <v>1332</v>
      </c>
      <c r="AB404" s="79"/>
      <c r="AC404" s="79" t="b">
        <v>0</v>
      </c>
      <c r="AD404" s="79">
        <v>0</v>
      </c>
      <c r="AE404" s="85" t="s">
        <v>1389</v>
      </c>
      <c r="AF404" s="79" t="b">
        <v>1</v>
      </c>
      <c r="AG404" s="79" t="s">
        <v>1401</v>
      </c>
      <c r="AH404" s="79"/>
      <c r="AI404" s="85" t="s">
        <v>1325</v>
      </c>
      <c r="AJ404" s="79" t="b">
        <v>0</v>
      </c>
      <c r="AK404" s="79">
        <v>6</v>
      </c>
      <c r="AL404" s="85" t="s">
        <v>1368</v>
      </c>
      <c r="AM404" s="79" t="s">
        <v>1411</v>
      </c>
      <c r="AN404" s="79" t="b">
        <v>0</v>
      </c>
      <c r="AO404" s="85" t="s">
        <v>1368</v>
      </c>
      <c r="AP404" s="79" t="s">
        <v>176</v>
      </c>
      <c r="AQ404" s="79">
        <v>0</v>
      </c>
      <c r="AR404" s="79">
        <v>0</v>
      </c>
      <c r="AS404" s="79"/>
      <c r="AT404" s="79"/>
      <c r="AU404" s="79"/>
      <c r="AV404" s="79"/>
      <c r="AW404" s="79"/>
      <c r="AX404" s="79"/>
      <c r="AY404" s="79"/>
      <c r="AZ404" s="79"/>
      <c r="BA404">
        <v>6</v>
      </c>
      <c r="BB404" s="78" t="str">
        <f>REPLACE(INDEX(GroupVertices[Group],MATCH(Edges[[#This Row],[Vertex 1]],GroupVertices[Vertex],0)),1,1,"")</f>
        <v>3</v>
      </c>
      <c r="BC404" s="78" t="str">
        <f>REPLACE(INDEX(GroupVertices[Group],MATCH(Edges[[#This Row],[Vertex 2]],GroupVertices[Vertex],0)),1,1,"")</f>
        <v>2</v>
      </c>
      <c r="BD404" s="48">
        <v>1</v>
      </c>
      <c r="BE404" s="49">
        <v>6.666666666666667</v>
      </c>
      <c r="BF404" s="48">
        <v>0</v>
      </c>
      <c r="BG404" s="49">
        <v>0</v>
      </c>
      <c r="BH404" s="48">
        <v>0</v>
      </c>
      <c r="BI404" s="49">
        <v>0</v>
      </c>
      <c r="BJ404" s="48">
        <v>14</v>
      </c>
      <c r="BK404" s="49">
        <v>93.33333333333333</v>
      </c>
      <c r="BL404" s="48">
        <v>15</v>
      </c>
    </row>
    <row r="405" spans="1:64" ht="15">
      <c r="A405" s="64" t="s">
        <v>355</v>
      </c>
      <c r="B405" s="64" t="s">
        <v>355</v>
      </c>
      <c r="C405" s="65" t="s">
        <v>3678</v>
      </c>
      <c r="D405" s="66">
        <v>3</v>
      </c>
      <c r="E405" s="67" t="s">
        <v>132</v>
      </c>
      <c r="F405" s="68">
        <v>32</v>
      </c>
      <c r="G405" s="65"/>
      <c r="H405" s="69"/>
      <c r="I405" s="70"/>
      <c r="J405" s="70"/>
      <c r="K405" s="34" t="s">
        <v>65</v>
      </c>
      <c r="L405" s="77">
        <v>405</v>
      </c>
      <c r="M405" s="77"/>
      <c r="N405" s="72"/>
      <c r="O405" s="79" t="s">
        <v>176</v>
      </c>
      <c r="P405" s="81">
        <v>43533.64591435185</v>
      </c>
      <c r="Q405" s="79" t="s">
        <v>515</v>
      </c>
      <c r="R405" s="82" t="s">
        <v>562</v>
      </c>
      <c r="S405" s="79" t="s">
        <v>576</v>
      </c>
      <c r="T405" s="79" t="s">
        <v>618</v>
      </c>
      <c r="U405" s="79"/>
      <c r="V405" s="82" t="s">
        <v>777</v>
      </c>
      <c r="W405" s="81">
        <v>43533.64591435185</v>
      </c>
      <c r="X405" s="82" t="s">
        <v>1035</v>
      </c>
      <c r="Y405" s="79"/>
      <c r="Z405" s="79"/>
      <c r="AA405" s="85" t="s">
        <v>1333</v>
      </c>
      <c r="AB405" s="79"/>
      <c r="AC405" s="79" t="b">
        <v>0</v>
      </c>
      <c r="AD405" s="79">
        <v>2</v>
      </c>
      <c r="AE405" s="85" t="s">
        <v>1389</v>
      </c>
      <c r="AF405" s="79" t="b">
        <v>1</v>
      </c>
      <c r="AG405" s="79" t="s">
        <v>1401</v>
      </c>
      <c r="AH405" s="79"/>
      <c r="AI405" s="85" t="s">
        <v>1350</v>
      </c>
      <c r="AJ405" s="79" t="b">
        <v>0</v>
      </c>
      <c r="AK405" s="79">
        <v>1</v>
      </c>
      <c r="AL405" s="85" t="s">
        <v>1389</v>
      </c>
      <c r="AM405" s="79" t="s">
        <v>1414</v>
      </c>
      <c r="AN405" s="79" t="b">
        <v>0</v>
      </c>
      <c r="AO405" s="85" t="s">
        <v>1333</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3</v>
      </c>
      <c r="BC405" s="78" t="str">
        <f>REPLACE(INDEX(GroupVertices[Group],MATCH(Edges[[#This Row],[Vertex 2]],GroupVertices[Vertex],0)),1,1,"")</f>
        <v>3</v>
      </c>
      <c r="BD405" s="48">
        <v>0</v>
      </c>
      <c r="BE405" s="49">
        <v>0</v>
      </c>
      <c r="BF405" s="48">
        <v>0</v>
      </c>
      <c r="BG405" s="49">
        <v>0</v>
      </c>
      <c r="BH405" s="48">
        <v>0</v>
      </c>
      <c r="BI405" s="49">
        <v>0</v>
      </c>
      <c r="BJ405" s="48">
        <v>8</v>
      </c>
      <c r="BK405" s="49">
        <v>100</v>
      </c>
      <c r="BL405" s="48">
        <v>8</v>
      </c>
    </row>
    <row r="406" spans="1:64" ht="15">
      <c r="A406" s="64" t="s">
        <v>355</v>
      </c>
      <c r="B406" s="64" t="s">
        <v>350</v>
      </c>
      <c r="C406" s="65" t="s">
        <v>3680</v>
      </c>
      <c r="D406" s="66">
        <v>10</v>
      </c>
      <c r="E406" s="67" t="s">
        <v>136</v>
      </c>
      <c r="F406" s="68">
        <v>24.352941176470587</v>
      </c>
      <c r="G406" s="65"/>
      <c r="H406" s="69"/>
      <c r="I406" s="70"/>
      <c r="J406" s="70"/>
      <c r="K406" s="34" t="s">
        <v>66</v>
      </c>
      <c r="L406" s="77">
        <v>406</v>
      </c>
      <c r="M406" s="77"/>
      <c r="N406" s="72"/>
      <c r="O406" s="79" t="s">
        <v>395</v>
      </c>
      <c r="P406" s="81">
        <v>43533.65037037037</v>
      </c>
      <c r="Q406" s="79" t="s">
        <v>469</v>
      </c>
      <c r="R406" s="79"/>
      <c r="S406" s="79"/>
      <c r="T406" s="79"/>
      <c r="U406" s="79"/>
      <c r="V406" s="82" t="s">
        <v>777</v>
      </c>
      <c r="W406" s="81">
        <v>43533.65037037037</v>
      </c>
      <c r="X406" s="82" t="s">
        <v>1036</v>
      </c>
      <c r="Y406" s="79"/>
      <c r="Z406" s="79"/>
      <c r="AA406" s="85" t="s">
        <v>1334</v>
      </c>
      <c r="AB406" s="79"/>
      <c r="AC406" s="79" t="b">
        <v>0</v>
      </c>
      <c r="AD406" s="79">
        <v>0</v>
      </c>
      <c r="AE406" s="85" t="s">
        <v>1389</v>
      </c>
      <c r="AF406" s="79" t="b">
        <v>0</v>
      </c>
      <c r="AG406" s="79" t="s">
        <v>1401</v>
      </c>
      <c r="AH406" s="79"/>
      <c r="AI406" s="85" t="s">
        <v>1389</v>
      </c>
      <c r="AJ406" s="79" t="b">
        <v>0</v>
      </c>
      <c r="AK406" s="79">
        <v>3</v>
      </c>
      <c r="AL406" s="85" t="s">
        <v>1371</v>
      </c>
      <c r="AM406" s="79" t="s">
        <v>1414</v>
      </c>
      <c r="AN406" s="79" t="b">
        <v>0</v>
      </c>
      <c r="AO406" s="85" t="s">
        <v>1371</v>
      </c>
      <c r="AP406" s="79" t="s">
        <v>176</v>
      </c>
      <c r="AQ406" s="79">
        <v>0</v>
      </c>
      <c r="AR406" s="79">
        <v>0</v>
      </c>
      <c r="AS406" s="79"/>
      <c r="AT406" s="79"/>
      <c r="AU406" s="79"/>
      <c r="AV406" s="79"/>
      <c r="AW406" s="79"/>
      <c r="AX406" s="79"/>
      <c r="AY406" s="79"/>
      <c r="AZ406" s="79"/>
      <c r="BA406">
        <v>6</v>
      </c>
      <c r="BB406" s="78" t="str">
        <f>REPLACE(INDEX(GroupVertices[Group],MATCH(Edges[[#This Row],[Vertex 1]],GroupVertices[Vertex],0)),1,1,"")</f>
        <v>3</v>
      </c>
      <c r="BC406" s="78" t="str">
        <f>REPLACE(INDEX(GroupVertices[Group],MATCH(Edges[[#This Row],[Vertex 2]],GroupVertices[Vertex],0)),1,1,"")</f>
        <v>2</v>
      </c>
      <c r="BD406" s="48">
        <v>0</v>
      </c>
      <c r="BE406" s="49">
        <v>0</v>
      </c>
      <c r="BF406" s="48">
        <v>0</v>
      </c>
      <c r="BG406" s="49">
        <v>0</v>
      </c>
      <c r="BH406" s="48">
        <v>0</v>
      </c>
      <c r="BI406" s="49">
        <v>0</v>
      </c>
      <c r="BJ406" s="48">
        <v>26</v>
      </c>
      <c r="BK406" s="49">
        <v>100</v>
      </c>
      <c r="BL406" s="48">
        <v>26</v>
      </c>
    </row>
    <row r="407" spans="1:64" ht="15">
      <c r="A407" s="64" t="s">
        <v>355</v>
      </c>
      <c r="B407" s="64" t="s">
        <v>306</v>
      </c>
      <c r="C407" s="65" t="s">
        <v>3681</v>
      </c>
      <c r="D407" s="66">
        <v>7.2</v>
      </c>
      <c r="E407" s="67" t="s">
        <v>136</v>
      </c>
      <c r="F407" s="68">
        <v>27.411764705882355</v>
      </c>
      <c r="G407" s="65"/>
      <c r="H407" s="69"/>
      <c r="I407" s="70"/>
      <c r="J407" s="70"/>
      <c r="K407" s="34" t="s">
        <v>66</v>
      </c>
      <c r="L407" s="77">
        <v>407</v>
      </c>
      <c r="M407" s="77"/>
      <c r="N407" s="72"/>
      <c r="O407" s="79" t="s">
        <v>395</v>
      </c>
      <c r="P407" s="81">
        <v>43533.65530092592</v>
      </c>
      <c r="Q407" s="79" t="s">
        <v>425</v>
      </c>
      <c r="R407" s="79"/>
      <c r="S407" s="79"/>
      <c r="T407" s="79"/>
      <c r="U407" s="79"/>
      <c r="V407" s="82" t="s">
        <v>777</v>
      </c>
      <c r="W407" s="81">
        <v>43533.65530092592</v>
      </c>
      <c r="X407" s="82" t="s">
        <v>1037</v>
      </c>
      <c r="Y407" s="79"/>
      <c r="Z407" s="79"/>
      <c r="AA407" s="85" t="s">
        <v>1335</v>
      </c>
      <c r="AB407" s="79"/>
      <c r="AC407" s="79" t="b">
        <v>0</v>
      </c>
      <c r="AD407" s="79">
        <v>0</v>
      </c>
      <c r="AE407" s="85" t="s">
        <v>1389</v>
      </c>
      <c r="AF407" s="79" t="b">
        <v>0</v>
      </c>
      <c r="AG407" s="79" t="s">
        <v>1401</v>
      </c>
      <c r="AH407" s="79"/>
      <c r="AI407" s="85" t="s">
        <v>1389</v>
      </c>
      <c r="AJ407" s="79" t="b">
        <v>0</v>
      </c>
      <c r="AK407" s="79">
        <v>23</v>
      </c>
      <c r="AL407" s="85" t="s">
        <v>1356</v>
      </c>
      <c r="AM407" s="79" t="s">
        <v>1414</v>
      </c>
      <c r="AN407" s="79" t="b">
        <v>0</v>
      </c>
      <c r="AO407" s="85" t="s">
        <v>1356</v>
      </c>
      <c r="AP407" s="79" t="s">
        <v>176</v>
      </c>
      <c r="AQ407" s="79">
        <v>0</v>
      </c>
      <c r="AR407" s="79">
        <v>0</v>
      </c>
      <c r="AS407" s="79"/>
      <c r="AT407" s="79"/>
      <c r="AU407" s="79"/>
      <c r="AV407" s="79"/>
      <c r="AW407" s="79"/>
      <c r="AX407" s="79"/>
      <c r="AY407" s="79"/>
      <c r="AZ407" s="79"/>
      <c r="BA407">
        <v>4</v>
      </c>
      <c r="BB407" s="78" t="str">
        <f>REPLACE(INDEX(GroupVertices[Group],MATCH(Edges[[#This Row],[Vertex 1]],GroupVertices[Vertex],0)),1,1,"")</f>
        <v>3</v>
      </c>
      <c r="BC407" s="78" t="str">
        <f>REPLACE(INDEX(GroupVertices[Group],MATCH(Edges[[#This Row],[Vertex 2]],GroupVertices[Vertex],0)),1,1,"")</f>
        <v>1</v>
      </c>
      <c r="BD407" s="48">
        <v>0</v>
      </c>
      <c r="BE407" s="49">
        <v>0</v>
      </c>
      <c r="BF407" s="48">
        <v>1</v>
      </c>
      <c r="BG407" s="49">
        <v>4.166666666666667</v>
      </c>
      <c r="BH407" s="48">
        <v>0</v>
      </c>
      <c r="BI407" s="49">
        <v>0</v>
      </c>
      <c r="BJ407" s="48">
        <v>23</v>
      </c>
      <c r="BK407" s="49">
        <v>95.83333333333333</v>
      </c>
      <c r="BL407" s="48">
        <v>24</v>
      </c>
    </row>
    <row r="408" spans="1:64" ht="15">
      <c r="A408" s="64" t="s">
        <v>355</v>
      </c>
      <c r="B408" s="64" t="s">
        <v>350</v>
      </c>
      <c r="C408" s="65" t="s">
        <v>3680</v>
      </c>
      <c r="D408" s="66">
        <v>10</v>
      </c>
      <c r="E408" s="67" t="s">
        <v>136</v>
      </c>
      <c r="F408" s="68">
        <v>24.352941176470587</v>
      </c>
      <c r="G408" s="65"/>
      <c r="H408" s="69"/>
      <c r="I408" s="70"/>
      <c r="J408" s="70"/>
      <c r="K408" s="34" t="s">
        <v>66</v>
      </c>
      <c r="L408" s="77">
        <v>408</v>
      </c>
      <c r="M408" s="77"/>
      <c r="N408" s="72"/>
      <c r="O408" s="79" t="s">
        <v>395</v>
      </c>
      <c r="P408" s="81">
        <v>43533.65789351852</v>
      </c>
      <c r="Q408" s="79" t="s">
        <v>465</v>
      </c>
      <c r="R408" s="79"/>
      <c r="S408" s="79"/>
      <c r="T408" s="79"/>
      <c r="U408" s="79"/>
      <c r="V408" s="82" t="s">
        <v>777</v>
      </c>
      <c r="W408" s="81">
        <v>43533.65789351852</v>
      </c>
      <c r="X408" s="82" t="s">
        <v>1038</v>
      </c>
      <c r="Y408" s="79"/>
      <c r="Z408" s="79"/>
      <c r="AA408" s="85" t="s">
        <v>1336</v>
      </c>
      <c r="AB408" s="79"/>
      <c r="AC408" s="79" t="b">
        <v>0</v>
      </c>
      <c r="AD408" s="79">
        <v>0</v>
      </c>
      <c r="AE408" s="85" t="s">
        <v>1389</v>
      </c>
      <c r="AF408" s="79" t="b">
        <v>1</v>
      </c>
      <c r="AG408" s="79" t="s">
        <v>1401</v>
      </c>
      <c r="AH408" s="79"/>
      <c r="AI408" s="85" t="s">
        <v>1407</v>
      </c>
      <c r="AJ408" s="79" t="b">
        <v>0</v>
      </c>
      <c r="AK408" s="79">
        <v>4</v>
      </c>
      <c r="AL408" s="85" t="s">
        <v>1377</v>
      </c>
      <c r="AM408" s="79" t="s">
        <v>1414</v>
      </c>
      <c r="AN408" s="79" t="b">
        <v>0</v>
      </c>
      <c r="AO408" s="85" t="s">
        <v>1377</v>
      </c>
      <c r="AP408" s="79" t="s">
        <v>176</v>
      </c>
      <c r="AQ408" s="79">
        <v>0</v>
      </c>
      <c r="AR408" s="79">
        <v>0</v>
      </c>
      <c r="AS408" s="79"/>
      <c r="AT408" s="79"/>
      <c r="AU408" s="79"/>
      <c r="AV408" s="79"/>
      <c r="AW408" s="79"/>
      <c r="AX408" s="79"/>
      <c r="AY408" s="79"/>
      <c r="AZ408" s="79"/>
      <c r="BA408">
        <v>6</v>
      </c>
      <c r="BB408" s="78" t="str">
        <f>REPLACE(INDEX(GroupVertices[Group],MATCH(Edges[[#This Row],[Vertex 1]],GroupVertices[Vertex],0)),1,1,"")</f>
        <v>3</v>
      </c>
      <c r="BC408" s="78" t="str">
        <f>REPLACE(INDEX(GroupVertices[Group],MATCH(Edges[[#This Row],[Vertex 2]],GroupVertices[Vertex],0)),1,1,"")</f>
        <v>2</v>
      </c>
      <c r="BD408" s="48">
        <v>1</v>
      </c>
      <c r="BE408" s="49">
        <v>4.545454545454546</v>
      </c>
      <c r="BF408" s="48">
        <v>0</v>
      </c>
      <c r="BG408" s="49">
        <v>0</v>
      </c>
      <c r="BH408" s="48">
        <v>0</v>
      </c>
      <c r="BI408" s="49">
        <v>0</v>
      </c>
      <c r="BJ408" s="48">
        <v>21</v>
      </c>
      <c r="BK408" s="49">
        <v>95.45454545454545</v>
      </c>
      <c r="BL408" s="48">
        <v>22</v>
      </c>
    </row>
    <row r="409" spans="1:64" ht="15">
      <c r="A409" s="64" t="s">
        <v>355</v>
      </c>
      <c r="B409" s="64" t="s">
        <v>309</v>
      </c>
      <c r="C409" s="65" t="s">
        <v>3678</v>
      </c>
      <c r="D409" s="66">
        <v>3</v>
      </c>
      <c r="E409" s="67" t="s">
        <v>132</v>
      </c>
      <c r="F409" s="68">
        <v>32</v>
      </c>
      <c r="G409" s="65"/>
      <c r="H409" s="69"/>
      <c r="I409" s="70"/>
      <c r="J409" s="70"/>
      <c r="K409" s="34" t="s">
        <v>66</v>
      </c>
      <c r="L409" s="77">
        <v>409</v>
      </c>
      <c r="M409" s="77"/>
      <c r="N409" s="72"/>
      <c r="O409" s="79" t="s">
        <v>395</v>
      </c>
      <c r="P409" s="81">
        <v>43533.663518518515</v>
      </c>
      <c r="Q409" s="79" t="s">
        <v>497</v>
      </c>
      <c r="R409" s="79"/>
      <c r="S409" s="79"/>
      <c r="T409" s="79" t="s">
        <v>584</v>
      </c>
      <c r="U409" s="79"/>
      <c r="V409" s="82" t="s">
        <v>777</v>
      </c>
      <c r="W409" s="81">
        <v>43533.663518518515</v>
      </c>
      <c r="X409" s="82" t="s">
        <v>994</v>
      </c>
      <c r="Y409" s="79"/>
      <c r="Z409" s="79"/>
      <c r="AA409" s="85" t="s">
        <v>1292</v>
      </c>
      <c r="AB409" s="79"/>
      <c r="AC409" s="79" t="b">
        <v>0</v>
      </c>
      <c r="AD409" s="79">
        <v>0</v>
      </c>
      <c r="AE409" s="85" t="s">
        <v>1389</v>
      </c>
      <c r="AF409" s="79" t="b">
        <v>0</v>
      </c>
      <c r="AG409" s="79" t="s">
        <v>1401</v>
      </c>
      <c r="AH409" s="79"/>
      <c r="AI409" s="85" t="s">
        <v>1389</v>
      </c>
      <c r="AJ409" s="79" t="b">
        <v>0</v>
      </c>
      <c r="AK409" s="79">
        <v>3</v>
      </c>
      <c r="AL409" s="85" t="s">
        <v>1298</v>
      </c>
      <c r="AM409" s="79" t="s">
        <v>1414</v>
      </c>
      <c r="AN409" s="79" t="b">
        <v>0</v>
      </c>
      <c r="AO409" s="85" t="s">
        <v>1298</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3</v>
      </c>
      <c r="BC409" s="78" t="str">
        <f>REPLACE(INDEX(GroupVertices[Group],MATCH(Edges[[#This Row],[Vertex 2]],GroupVertices[Vertex],0)),1,1,"")</f>
        <v>3</v>
      </c>
      <c r="BD409" s="48"/>
      <c r="BE409" s="49"/>
      <c r="BF409" s="48"/>
      <c r="BG409" s="49"/>
      <c r="BH409" s="48"/>
      <c r="BI409" s="49"/>
      <c r="BJ409" s="48"/>
      <c r="BK409" s="49"/>
      <c r="BL409" s="48"/>
    </row>
    <row r="410" spans="1:64" ht="15">
      <c r="A410" s="64" t="s">
        <v>355</v>
      </c>
      <c r="B410" s="64" t="s">
        <v>356</v>
      </c>
      <c r="C410" s="65" t="s">
        <v>3678</v>
      </c>
      <c r="D410" s="66">
        <v>3</v>
      </c>
      <c r="E410" s="67" t="s">
        <v>132</v>
      </c>
      <c r="F410" s="68">
        <v>32</v>
      </c>
      <c r="G410" s="65"/>
      <c r="H410" s="69"/>
      <c r="I410" s="70"/>
      <c r="J410" s="70"/>
      <c r="K410" s="34" t="s">
        <v>66</v>
      </c>
      <c r="L410" s="77">
        <v>410</v>
      </c>
      <c r="M410" s="77"/>
      <c r="N410" s="72"/>
      <c r="O410" s="79" t="s">
        <v>395</v>
      </c>
      <c r="P410" s="81">
        <v>43533.663518518515</v>
      </c>
      <c r="Q410" s="79" t="s">
        <v>497</v>
      </c>
      <c r="R410" s="79"/>
      <c r="S410" s="79"/>
      <c r="T410" s="79" t="s">
        <v>584</v>
      </c>
      <c r="U410" s="79"/>
      <c r="V410" s="82" t="s">
        <v>777</v>
      </c>
      <c r="W410" s="81">
        <v>43533.663518518515</v>
      </c>
      <c r="X410" s="82" t="s">
        <v>994</v>
      </c>
      <c r="Y410" s="79"/>
      <c r="Z410" s="79"/>
      <c r="AA410" s="85" t="s">
        <v>1292</v>
      </c>
      <c r="AB410" s="79"/>
      <c r="AC410" s="79" t="b">
        <v>0</v>
      </c>
      <c r="AD410" s="79">
        <v>0</v>
      </c>
      <c r="AE410" s="85" t="s">
        <v>1389</v>
      </c>
      <c r="AF410" s="79" t="b">
        <v>0</v>
      </c>
      <c r="AG410" s="79" t="s">
        <v>1401</v>
      </c>
      <c r="AH410" s="79"/>
      <c r="AI410" s="85" t="s">
        <v>1389</v>
      </c>
      <c r="AJ410" s="79" t="b">
        <v>0</v>
      </c>
      <c r="AK410" s="79">
        <v>3</v>
      </c>
      <c r="AL410" s="85" t="s">
        <v>1298</v>
      </c>
      <c r="AM410" s="79" t="s">
        <v>1414</v>
      </c>
      <c r="AN410" s="79" t="b">
        <v>0</v>
      </c>
      <c r="AO410" s="85" t="s">
        <v>1298</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3</v>
      </c>
      <c r="BC410" s="78" t="str">
        <f>REPLACE(INDEX(GroupVertices[Group],MATCH(Edges[[#This Row],[Vertex 2]],GroupVertices[Vertex],0)),1,1,"")</f>
        <v>3</v>
      </c>
      <c r="BD410" s="48"/>
      <c r="BE410" s="49"/>
      <c r="BF410" s="48"/>
      <c r="BG410" s="49"/>
      <c r="BH410" s="48"/>
      <c r="BI410" s="49"/>
      <c r="BJ410" s="48"/>
      <c r="BK410" s="49"/>
      <c r="BL410" s="48"/>
    </row>
    <row r="411" spans="1:64" ht="15">
      <c r="A411" s="64" t="s">
        <v>355</v>
      </c>
      <c r="B411" s="64" t="s">
        <v>306</v>
      </c>
      <c r="C411" s="65" t="s">
        <v>3681</v>
      </c>
      <c r="D411" s="66">
        <v>7.2</v>
      </c>
      <c r="E411" s="67" t="s">
        <v>136</v>
      </c>
      <c r="F411" s="68">
        <v>27.411764705882355</v>
      </c>
      <c r="G411" s="65"/>
      <c r="H411" s="69"/>
      <c r="I411" s="70"/>
      <c r="J411" s="70"/>
      <c r="K411" s="34" t="s">
        <v>66</v>
      </c>
      <c r="L411" s="77">
        <v>411</v>
      </c>
      <c r="M411" s="77"/>
      <c r="N411" s="72"/>
      <c r="O411" s="79" t="s">
        <v>395</v>
      </c>
      <c r="P411" s="81">
        <v>43533.663518518515</v>
      </c>
      <c r="Q411" s="79" t="s">
        <v>497</v>
      </c>
      <c r="R411" s="79"/>
      <c r="S411" s="79"/>
      <c r="T411" s="79" t="s">
        <v>584</v>
      </c>
      <c r="U411" s="79"/>
      <c r="V411" s="82" t="s">
        <v>777</v>
      </c>
      <c r="W411" s="81">
        <v>43533.663518518515</v>
      </c>
      <c r="X411" s="82" t="s">
        <v>994</v>
      </c>
      <c r="Y411" s="79"/>
      <c r="Z411" s="79"/>
      <c r="AA411" s="85" t="s">
        <v>1292</v>
      </c>
      <c r="AB411" s="79"/>
      <c r="AC411" s="79" t="b">
        <v>0</v>
      </c>
      <c r="AD411" s="79">
        <v>0</v>
      </c>
      <c r="AE411" s="85" t="s">
        <v>1389</v>
      </c>
      <c r="AF411" s="79" t="b">
        <v>0</v>
      </c>
      <c r="AG411" s="79" t="s">
        <v>1401</v>
      </c>
      <c r="AH411" s="79"/>
      <c r="AI411" s="85" t="s">
        <v>1389</v>
      </c>
      <c r="AJ411" s="79" t="b">
        <v>0</v>
      </c>
      <c r="AK411" s="79">
        <v>3</v>
      </c>
      <c r="AL411" s="85" t="s">
        <v>1298</v>
      </c>
      <c r="AM411" s="79" t="s">
        <v>1414</v>
      </c>
      <c r="AN411" s="79" t="b">
        <v>0</v>
      </c>
      <c r="AO411" s="85" t="s">
        <v>1298</v>
      </c>
      <c r="AP411" s="79" t="s">
        <v>176</v>
      </c>
      <c r="AQ411" s="79">
        <v>0</v>
      </c>
      <c r="AR411" s="79">
        <v>0</v>
      </c>
      <c r="AS411" s="79"/>
      <c r="AT411" s="79"/>
      <c r="AU411" s="79"/>
      <c r="AV411" s="79"/>
      <c r="AW411" s="79"/>
      <c r="AX411" s="79"/>
      <c r="AY411" s="79"/>
      <c r="AZ411" s="79"/>
      <c r="BA411">
        <v>4</v>
      </c>
      <c r="BB411" s="78" t="str">
        <f>REPLACE(INDEX(GroupVertices[Group],MATCH(Edges[[#This Row],[Vertex 1]],GroupVertices[Vertex],0)),1,1,"")</f>
        <v>3</v>
      </c>
      <c r="BC411" s="78" t="str">
        <f>REPLACE(INDEX(GroupVertices[Group],MATCH(Edges[[#This Row],[Vertex 2]],GroupVertices[Vertex],0)),1,1,"")</f>
        <v>1</v>
      </c>
      <c r="BD411" s="48"/>
      <c r="BE411" s="49"/>
      <c r="BF411" s="48"/>
      <c r="BG411" s="49"/>
      <c r="BH411" s="48"/>
      <c r="BI411" s="49"/>
      <c r="BJ411" s="48"/>
      <c r="BK411" s="49"/>
      <c r="BL411" s="48"/>
    </row>
    <row r="412" spans="1:64" ht="15">
      <c r="A412" s="64" t="s">
        <v>355</v>
      </c>
      <c r="B412" s="64" t="s">
        <v>350</v>
      </c>
      <c r="C412" s="65" t="s">
        <v>3680</v>
      </c>
      <c r="D412" s="66">
        <v>10</v>
      </c>
      <c r="E412" s="67" t="s">
        <v>136</v>
      </c>
      <c r="F412" s="68">
        <v>24.352941176470587</v>
      </c>
      <c r="G412" s="65"/>
      <c r="H412" s="69"/>
      <c r="I412" s="70"/>
      <c r="J412" s="70"/>
      <c r="K412" s="34" t="s">
        <v>66</v>
      </c>
      <c r="L412" s="77">
        <v>412</v>
      </c>
      <c r="M412" s="77"/>
      <c r="N412" s="72"/>
      <c r="O412" s="79" t="s">
        <v>395</v>
      </c>
      <c r="P412" s="81">
        <v>43533.663518518515</v>
      </c>
      <c r="Q412" s="79" t="s">
        <v>497</v>
      </c>
      <c r="R412" s="79"/>
      <c r="S412" s="79"/>
      <c r="T412" s="79" t="s">
        <v>584</v>
      </c>
      <c r="U412" s="79"/>
      <c r="V412" s="82" t="s">
        <v>777</v>
      </c>
      <c r="W412" s="81">
        <v>43533.663518518515</v>
      </c>
      <c r="X412" s="82" t="s">
        <v>994</v>
      </c>
      <c r="Y412" s="79"/>
      <c r="Z412" s="79"/>
      <c r="AA412" s="85" t="s">
        <v>1292</v>
      </c>
      <c r="AB412" s="79"/>
      <c r="AC412" s="79" t="b">
        <v>0</v>
      </c>
      <c r="AD412" s="79">
        <v>0</v>
      </c>
      <c r="AE412" s="85" t="s">
        <v>1389</v>
      </c>
      <c r="AF412" s="79" t="b">
        <v>0</v>
      </c>
      <c r="AG412" s="79" t="s">
        <v>1401</v>
      </c>
      <c r="AH412" s="79"/>
      <c r="AI412" s="85" t="s">
        <v>1389</v>
      </c>
      <c r="AJ412" s="79" t="b">
        <v>0</v>
      </c>
      <c r="AK412" s="79">
        <v>3</v>
      </c>
      <c r="AL412" s="85" t="s">
        <v>1298</v>
      </c>
      <c r="AM412" s="79" t="s">
        <v>1414</v>
      </c>
      <c r="AN412" s="79" t="b">
        <v>0</v>
      </c>
      <c r="AO412" s="85" t="s">
        <v>1298</v>
      </c>
      <c r="AP412" s="79" t="s">
        <v>176</v>
      </c>
      <c r="AQ412" s="79">
        <v>0</v>
      </c>
      <c r="AR412" s="79">
        <v>0</v>
      </c>
      <c r="AS412" s="79"/>
      <c r="AT412" s="79"/>
      <c r="AU412" s="79"/>
      <c r="AV412" s="79"/>
      <c r="AW412" s="79"/>
      <c r="AX412" s="79"/>
      <c r="AY412" s="79"/>
      <c r="AZ412" s="79"/>
      <c r="BA412">
        <v>6</v>
      </c>
      <c r="BB412" s="78" t="str">
        <f>REPLACE(INDEX(GroupVertices[Group],MATCH(Edges[[#This Row],[Vertex 1]],GroupVertices[Vertex],0)),1,1,"")</f>
        <v>3</v>
      </c>
      <c r="BC412" s="78" t="str">
        <f>REPLACE(INDEX(GroupVertices[Group],MATCH(Edges[[#This Row],[Vertex 2]],GroupVertices[Vertex],0)),1,1,"")</f>
        <v>2</v>
      </c>
      <c r="BD412" s="48"/>
      <c r="BE412" s="49"/>
      <c r="BF412" s="48"/>
      <c r="BG412" s="49"/>
      <c r="BH412" s="48"/>
      <c r="BI412" s="49"/>
      <c r="BJ412" s="48"/>
      <c r="BK412" s="49"/>
      <c r="BL412" s="48"/>
    </row>
    <row r="413" spans="1:64" ht="15">
      <c r="A413" s="64" t="s">
        <v>355</v>
      </c>
      <c r="B413" s="64" t="s">
        <v>350</v>
      </c>
      <c r="C413" s="65" t="s">
        <v>3680</v>
      </c>
      <c r="D413" s="66">
        <v>10</v>
      </c>
      <c r="E413" s="67" t="s">
        <v>136</v>
      </c>
      <c r="F413" s="68">
        <v>24.352941176470587</v>
      </c>
      <c r="G413" s="65"/>
      <c r="H413" s="69"/>
      <c r="I413" s="70"/>
      <c r="J413" s="70"/>
      <c r="K413" s="34" t="s">
        <v>66</v>
      </c>
      <c r="L413" s="77">
        <v>413</v>
      </c>
      <c r="M413" s="77"/>
      <c r="N413" s="72"/>
      <c r="O413" s="79" t="s">
        <v>395</v>
      </c>
      <c r="P413" s="81">
        <v>43533.66421296296</v>
      </c>
      <c r="Q413" s="79" t="s">
        <v>470</v>
      </c>
      <c r="R413" s="79"/>
      <c r="S413" s="79"/>
      <c r="T413" s="79"/>
      <c r="U413" s="79"/>
      <c r="V413" s="82" t="s">
        <v>777</v>
      </c>
      <c r="W413" s="81">
        <v>43533.66421296296</v>
      </c>
      <c r="X413" s="82" t="s">
        <v>1002</v>
      </c>
      <c r="Y413" s="79"/>
      <c r="Z413" s="79"/>
      <c r="AA413" s="85" t="s">
        <v>1300</v>
      </c>
      <c r="AB413" s="79"/>
      <c r="AC413" s="79" t="b">
        <v>0</v>
      </c>
      <c r="AD413" s="79">
        <v>0</v>
      </c>
      <c r="AE413" s="85" t="s">
        <v>1389</v>
      </c>
      <c r="AF413" s="79" t="b">
        <v>0</v>
      </c>
      <c r="AG413" s="79" t="s">
        <v>1401</v>
      </c>
      <c r="AH413" s="79"/>
      <c r="AI413" s="85" t="s">
        <v>1389</v>
      </c>
      <c r="AJ413" s="79" t="b">
        <v>0</v>
      </c>
      <c r="AK413" s="79">
        <v>3</v>
      </c>
      <c r="AL413" s="85" t="s">
        <v>1302</v>
      </c>
      <c r="AM413" s="79" t="s">
        <v>1414</v>
      </c>
      <c r="AN413" s="79" t="b">
        <v>0</v>
      </c>
      <c r="AO413" s="85" t="s">
        <v>1302</v>
      </c>
      <c r="AP413" s="79" t="s">
        <v>176</v>
      </c>
      <c r="AQ413" s="79">
        <v>0</v>
      </c>
      <c r="AR413" s="79">
        <v>0</v>
      </c>
      <c r="AS413" s="79"/>
      <c r="AT413" s="79"/>
      <c r="AU413" s="79"/>
      <c r="AV413" s="79"/>
      <c r="AW413" s="79"/>
      <c r="AX413" s="79"/>
      <c r="AY413" s="79"/>
      <c r="AZ413" s="79"/>
      <c r="BA413">
        <v>6</v>
      </c>
      <c r="BB413" s="78" t="str">
        <f>REPLACE(INDEX(GroupVertices[Group],MATCH(Edges[[#This Row],[Vertex 1]],GroupVertices[Vertex],0)),1,1,"")</f>
        <v>3</v>
      </c>
      <c r="BC413" s="78" t="str">
        <f>REPLACE(INDEX(GroupVertices[Group],MATCH(Edges[[#This Row],[Vertex 2]],GroupVertices[Vertex],0)),1,1,"")</f>
        <v>2</v>
      </c>
      <c r="BD413" s="48"/>
      <c r="BE413" s="49"/>
      <c r="BF413" s="48"/>
      <c r="BG413" s="49"/>
      <c r="BH413" s="48"/>
      <c r="BI413" s="49"/>
      <c r="BJ413" s="48"/>
      <c r="BK413" s="49"/>
      <c r="BL413" s="48"/>
    </row>
    <row r="414" spans="1:64" ht="15">
      <c r="A414" s="64" t="s">
        <v>355</v>
      </c>
      <c r="B414" s="64" t="s">
        <v>306</v>
      </c>
      <c r="C414" s="65" t="s">
        <v>3681</v>
      </c>
      <c r="D414" s="66">
        <v>7.2</v>
      </c>
      <c r="E414" s="67" t="s">
        <v>136</v>
      </c>
      <c r="F414" s="68">
        <v>27.411764705882355</v>
      </c>
      <c r="G414" s="65"/>
      <c r="H414" s="69"/>
      <c r="I414" s="70"/>
      <c r="J414" s="70"/>
      <c r="K414" s="34" t="s">
        <v>66</v>
      </c>
      <c r="L414" s="77">
        <v>414</v>
      </c>
      <c r="M414" s="77"/>
      <c r="N414" s="72"/>
      <c r="O414" s="79" t="s">
        <v>395</v>
      </c>
      <c r="P414" s="81">
        <v>43533.66443287037</v>
      </c>
      <c r="Q414" s="79" t="s">
        <v>448</v>
      </c>
      <c r="R414" s="79"/>
      <c r="S414" s="79"/>
      <c r="T414" s="79" t="s">
        <v>584</v>
      </c>
      <c r="U414" s="79"/>
      <c r="V414" s="82" t="s">
        <v>777</v>
      </c>
      <c r="W414" s="81">
        <v>43533.66443287037</v>
      </c>
      <c r="X414" s="82" t="s">
        <v>1039</v>
      </c>
      <c r="Y414" s="79"/>
      <c r="Z414" s="79"/>
      <c r="AA414" s="85" t="s">
        <v>1337</v>
      </c>
      <c r="AB414" s="79"/>
      <c r="AC414" s="79" t="b">
        <v>0</v>
      </c>
      <c r="AD414" s="79">
        <v>0</v>
      </c>
      <c r="AE414" s="85" t="s">
        <v>1389</v>
      </c>
      <c r="AF414" s="79" t="b">
        <v>0</v>
      </c>
      <c r="AG414" s="79" t="s">
        <v>1401</v>
      </c>
      <c r="AH414" s="79"/>
      <c r="AI414" s="85" t="s">
        <v>1389</v>
      </c>
      <c r="AJ414" s="79" t="b">
        <v>0</v>
      </c>
      <c r="AK414" s="79">
        <v>11</v>
      </c>
      <c r="AL414" s="85" t="s">
        <v>1358</v>
      </c>
      <c r="AM414" s="79" t="s">
        <v>1414</v>
      </c>
      <c r="AN414" s="79" t="b">
        <v>0</v>
      </c>
      <c r="AO414" s="85" t="s">
        <v>1358</v>
      </c>
      <c r="AP414" s="79" t="s">
        <v>176</v>
      </c>
      <c r="AQ414" s="79">
        <v>0</v>
      </c>
      <c r="AR414" s="79">
        <v>0</v>
      </c>
      <c r="AS414" s="79"/>
      <c r="AT414" s="79"/>
      <c r="AU414" s="79"/>
      <c r="AV414" s="79"/>
      <c r="AW414" s="79"/>
      <c r="AX414" s="79"/>
      <c r="AY414" s="79"/>
      <c r="AZ414" s="79"/>
      <c r="BA414">
        <v>4</v>
      </c>
      <c r="BB414" s="78" t="str">
        <f>REPLACE(INDEX(GroupVertices[Group],MATCH(Edges[[#This Row],[Vertex 1]],GroupVertices[Vertex],0)),1,1,"")</f>
        <v>3</v>
      </c>
      <c r="BC414" s="78" t="str">
        <f>REPLACE(INDEX(GroupVertices[Group],MATCH(Edges[[#This Row],[Vertex 2]],GroupVertices[Vertex],0)),1,1,"")</f>
        <v>1</v>
      </c>
      <c r="BD414" s="48">
        <v>2</v>
      </c>
      <c r="BE414" s="49">
        <v>10</v>
      </c>
      <c r="BF414" s="48">
        <v>0</v>
      </c>
      <c r="BG414" s="49">
        <v>0</v>
      </c>
      <c r="BH414" s="48">
        <v>0</v>
      </c>
      <c r="BI414" s="49">
        <v>0</v>
      </c>
      <c r="BJ414" s="48">
        <v>18</v>
      </c>
      <c r="BK414" s="49">
        <v>90</v>
      </c>
      <c r="BL414" s="48">
        <v>20</v>
      </c>
    </row>
    <row r="415" spans="1:64" ht="15">
      <c r="A415" s="64" t="s">
        <v>306</v>
      </c>
      <c r="B415" s="64" t="s">
        <v>355</v>
      </c>
      <c r="C415" s="65" t="s">
        <v>3678</v>
      </c>
      <c r="D415" s="66">
        <v>3</v>
      </c>
      <c r="E415" s="67" t="s">
        <v>132</v>
      </c>
      <c r="F415" s="68">
        <v>32</v>
      </c>
      <c r="G415" s="65"/>
      <c r="H415" s="69"/>
      <c r="I415" s="70"/>
      <c r="J415" s="70"/>
      <c r="K415" s="34" t="s">
        <v>66</v>
      </c>
      <c r="L415" s="77">
        <v>415</v>
      </c>
      <c r="M415" s="77"/>
      <c r="N415" s="72"/>
      <c r="O415" s="79" t="s">
        <v>395</v>
      </c>
      <c r="P415" s="81">
        <v>43533.15550925926</v>
      </c>
      <c r="Q415" s="79" t="s">
        <v>417</v>
      </c>
      <c r="R415" s="79"/>
      <c r="S415" s="79"/>
      <c r="T415" s="79" t="s">
        <v>598</v>
      </c>
      <c r="U415" s="79"/>
      <c r="V415" s="82" t="s">
        <v>754</v>
      </c>
      <c r="W415" s="81">
        <v>43533.15550925926</v>
      </c>
      <c r="X415" s="82" t="s">
        <v>1031</v>
      </c>
      <c r="Y415" s="79"/>
      <c r="Z415" s="79"/>
      <c r="AA415" s="85" t="s">
        <v>1329</v>
      </c>
      <c r="AB415" s="79"/>
      <c r="AC415" s="79" t="b">
        <v>0</v>
      </c>
      <c r="AD415" s="79">
        <v>0</v>
      </c>
      <c r="AE415" s="85" t="s">
        <v>1389</v>
      </c>
      <c r="AF415" s="79" t="b">
        <v>0</v>
      </c>
      <c r="AG415" s="79" t="s">
        <v>1401</v>
      </c>
      <c r="AH415" s="79"/>
      <c r="AI415" s="85" t="s">
        <v>1389</v>
      </c>
      <c r="AJ415" s="79" t="b">
        <v>0</v>
      </c>
      <c r="AK415" s="79">
        <v>16</v>
      </c>
      <c r="AL415" s="85" t="s">
        <v>1325</v>
      </c>
      <c r="AM415" s="79" t="s">
        <v>1412</v>
      </c>
      <c r="AN415" s="79" t="b">
        <v>0</v>
      </c>
      <c r="AO415" s="85" t="s">
        <v>1325</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3</v>
      </c>
      <c r="BD415" s="48"/>
      <c r="BE415" s="49"/>
      <c r="BF415" s="48"/>
      <c r="BG415" s="49"/>
      <c r="BH415" s="48"/>
      <c r="BI415" s="49"/>
      <c r="BJ415" s="48"/>
      <c r="BK415" s="49"/>
      <c r="BL415" s="48"/>
    </row>
    <row r="416" spans="1:64" ht="15">
      <c r="A416" s="64" t="s">
        <v>309</v>
      </c>
      <c r="B416" s="64" t="s">
        <v>355</v>
      </c>
      <c r="C416" s="65" t="s">
        <v>3679</v>
      </c>
      <c r="D416" s="66">
        <v>4.4</v>
      </c>
      <c r="E416" s="67" t="s">
        <v>136</v>
      </c>
      <c r="F416" s="68">
        <v>30.470588235294116</v>
      </c>
      <c r="G416" s="65"/>
      <c r="H416" s="69"/>
      <c r="I416" s="70"/>
      <c r="J416" s="70"/>
      <c r="K416" s="34" t="s">
        <v>66</v>
      </c>
      <c r="L416" s="77">
        <v>416</v>
      </c>
      <c r="M416" s="77"/>
      <c r="N416" s="72"/>
      <c r="O416" s="79" t="s">
        <v>395</v>
      </c>
      <c r="P416" s="81">
        <v>43533.6231712963</v>
      </c>
      <c r="Q416" s="79" t="s">
        <v>417</v>
      </c>
      <c r="R416" s="79"/>
      <c r="S416" s="79"/>
      <c r="T416" s="79" t="s">
        <v>598</v>
      </c>
      <c r="U416" s="79"/>
      <c r="V416" s="82" t="s">
        <v>733</v>
      </c>
      <c r="W416" s="81">
        <v>43533.6231712963</v>
      </c>
      <c r="X416" s="82" t="s">
        <v>1032</v>
      </c>
      <c r="Y416" s="79"/>
      <c r="Z416" s="79"/>
      <c r="AA416" s="85" t="s">
        <v>1330</v>
      </c>
      <c r="AB416" s="79"/>
      <c r="AC416" s="79" t="b">
        <v>0</v>
      </c>
      <c r="AD416" s="79">
        <v>0</v>
      </c>
      <c r="AE416" s="85" t="s">
        <v>1389</v>
      </c>
      <c r="AF416" s="79" t="b">
        <v>0</v>
      </c>
      <c r="AG416" s="79" t="s">
        <v>1401</v>
      </c>
      <c r="AH416" s="79"/>
      <c r="AI416" s="85" t="s">
        <v>1389</v>
      </c>
      <c r="AJ416" s="79" t="b">
        <v>0</v>
      </c>
      <c r="AK416" s="79">
        <v>16</v>
      </c>
      <c r="AL416" s="85" t="s">
        <v>1325</v>
      </c>
      <c r="AM416" s="79" t="s">
        <v>1411</v>
      </c>
      <c r="AN416" s="79" t="b">
        <v>0</v>
      </c>
      <c r="AO416" s="85" t="s">
        <v>1325</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3</v>
      </c>
      <c r="BC416" s="78" t="str">
        <f>REPLACE(INDEX(GroupVertices[Group],MATCH(Edges[[#This Row],[Vertex 2]],GroupVertices[Vertex],0)),1,1,"")</f>
        <v>3</v>
      </c>
      <c r="BD416" s="48"/>
      <c r="BE416" s="49"/>
      <c r="BF416" s="48"/>
      <c r="BG416" s="49"/>
      <c r="BH416" s="48"/>
      <c r="BI416" s="49"/>
      <c r="BJ416" s="48"/>
      <c r="BK416" s="49"/>
      <c r="BL416" s="48"/>
    </row>
    <row r="417" spans="1:64" ht="15">
      <c r="A417" s="64" t="s">
        <v>309</v>
      </c>
      <c r="B417" s="64" t="s">
        <v>355</v>
      </c>
      <c r="C417" s="65" t="s">
        <v>3679</v>
      </c>
      <c r="D417" s="66">
        <v>4.4</v>
      </c>
      <c r="E417" s="67" t="s">
        <v>136</v>
      </c>
      <c r="F417" s="68">
        <v>30.470588235294116</v>
      </c>
      <c r="G417" s="65"/>
      <c r="H417" s="69"/>
      <c r="I417" s="70"/>
      <c r="J417" s="70"/>
      <c r="K417" s="34" t="s">
        <v>66</v>
      </c>
      <c r="L417" s="77">
        <v>417</v>
      </c>
      <c r="M417" s="77"/>
      <c r="N417" s="72"/>
      <c r="O417" s="79" t="s">
        <v>395</v>
      </c>
      <c r="P417" s="81">
        <v>43533.66415509259</v>
      </c>
      <c r="Q417" s="79" t="s">
        <v>497</v>
      </c>
      <c r="R417" s="79"/>
      <c r="S417" s="79"/>
      <c r="T417" s="79" t="s">
        <v>584</v>
      </c>
      <c r="U417" s="79"/>
      <c r="V417" s="82" t="s">
        <v>733</v>
      </c>
      <c r="W417" s="81">
        <v>43533.66415509259</v>
      </c>
      <c r="X417" s="82" t="s">
        <v>997</v>
      </c>
      <c r="Y417" s="79"/>
      <c r="Z417" s="79"/>
      <c r="AA417" s="85" t="s">
        <v>1295</v>
      </c>
      <c r="AB417" s="79"/>
      <c r="AC417" s="79" t="b">
        <v>0</v>
      </c>
      <c r="AD417" s="79">
        <v>0</v>
      </c>
      <c r="AE417" s="85" t="s">
        <v>1389</v>
      </c>
      <c r="AF417" s="79" t="b">
        <v>0</v>
      </c>
      <c r="AG417" s="79" t="s">
        <v>1401</v>
      </c>
      <c r="AH417" s="79"/>
      <c r="AI417" s="85" t="s">
        <v>1389</v>
      </c>
      <c r="AJ417" s="79" t="b">
        <v>0</v>
      </c>
      <c r="AK417" s="79">
        <v>3</v>
      </c>
      <c r="AL417" s="85" t="s">
        <v>1298</v>
      </c>
      <c r="AM417" s="79" t="s">
        <v>1412</v>
      </c>
      <c r="AN417" s="79" t="b">
        <v>0</v>
      </c>
      <c r="AO417" s="85" t="s">
        <v>1298</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3</v>
      </c>
      <c r="BC417" s="78" t="str">
        <f>REPLACE(INDEX(GroupVertices[Group],MATCH(Edges[[#This Row],[Vertex 2]],GroupVertices[Vertex],0)),1,1,"")</f>
        <v>3</v>
      </c>
      <c r="BD417" s="48"/>
      <c r="BE417" s="49"/>
      <c r="BF417" s="48"/>
      <c r="BG417" s="49"/>
      <c r="BH417" s="48"/>
      <c r="BI417" s="49"/>
      <c r="BJ417" s="48"/>
      <c r="BK417" s="49"/>
      <c r="BL417" s="48"/>
    </row>
    <row r="418" spans="1:64" ht="15">
      <c r="A418" s="64" t="s">
        <v>356</v>
      </c>
      <c r="B418" s="64" t="s">
        <v>355</v>
      </c>
      <c r="C418" s="65" t="s">
        <v>3678</v>
      </c>
      <c r="D418" s="66">
        <v>3</v>
      </c>
      <c r="E418" s="67" t="s">
        <v>132</v>
      </c>
      <c r="F418" s="68">
        <v>32</v>
      </c>
      <c r="G418" s="65"/>
      <c r="H418" s="69"/>
      <c r="I418" s="70"/>
      <c r="J418" s="70"/>
      <c r="K418" s="34" t="s">
        <v>66</v>
      </c>
      <c r="L418" s="77">
        <v>418</v>
      </c>
      <c r="M418" s="77"/>
      <c r="N418" s="72"/>
      <c r="O418" s="79" t="s">
        <v>395</v>
      </c>
      <c r="P418" s="81">
        <v>43533.67556712963</v>
      </c>
      <c r="Q418" s="79" t="s">
        <v>497</v>
      </c>
      <c r="R418" s="79"/>
      <c r="S418" s="79"/>
      <c r="T418" s="79" t="s">
        <v>584</v>
      </c>
      <c r="U418" s="79"/>
      <c r="V418" s="82" t="s">
        <v>778</v>
      </c>
      <c r="W418" s="81">
        <v>43533.67556712963</v>
      </c>
      <c r="X418" s="82" t="s">
        <v>998</v>
      </c>
      <c r="Y418" s="79"/>
      <c r="Z418" s="79"/>
      <c r="AA418" s="85" t="s">
        <v>1296</v>
      </c>
      <c r="AB418" s="79"/>
      <c r="AC418" s="79" t="b">
        <v>0</v>
      </c>
      <c r="AD418" s="79">
        <v>0</v>
      </c>
      <c r="AE418" s="85" t="s">
        <v>1389</v>
      </c>
      <c r="AF418" s="79" t="b">
        <v>0</v>
      </c>
      <c r="AG418" s="79" t="s">
        <v>1401</v>
      </c>
      <c r="AH418" s="79"/>
      <c r="AI418" s="85" t="s">
        <v>1389</v>
      </c>
      <c r="AJ418" s="79" t="b">
        <v>0</v>
      </c>
      <c r="AK418" s="79">
        <v>3</v>
      </c>
      <c r="AL418" s="85" t="s">
        <v>1298</v>
      </c>
      <c r="AM418" s="79" t="s">
        <v>1411</v>
      </c>
      <c r="AN418" s="79" t="b">
        <v>0</v>
      </c>
      <c r="AO418" s="85" t="s">
        <v>1298</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3</v>
      </c>
      <c r="BC418" s="78" t="str">
        <f>REPLACE(INDEX(GroupVertices[Group],MATCH(Edges[[#This Row],[Vertex 2]],GroupVertices[Vertex],0)),1,1,"")</f>
        <v>3</v>
      </c>
      <c r="BD418" s="48"/>
      <c r="BE418" s="49"/>
      <c r="BF418" s="48"/>
      <c r="BG418" s="49"/>
      <c r="BH418" s="48"/>
      <c r="BI418" s="49"/>
      <c r="BJ418" s="48"/>
      <c r="BK418" s="49"/>
      <c r="BL418" s="48"/>
    </row>
    <row r="419" spans="1:64" ht="15">
      <c r="A419" s="64" t="s">
        <v>350</v>
      </c>
      <c r="B419" s="64" t="s">
        <v>355</v>
      </c>
      <c r="C419" s="65" t="s">
        <v>3679</v>
      </c>
      <c r="D419" s="66">
        <v>4.4</v>
      </c>
      <c r="E419" s="67" t="s">
        <v>136</v>
      </c>
      <c r="F419" s="68">
        <v>30.470588235294116</v>
      </c>
      <c r="G419" s="65"/>
      <c r="H419" s="69"/>
      <c r="I419" s="70"/>
      <c r="J419" s="70"/>
      <c r="K419" s="34" t="s">
        <v>66</v>
      </c>
      <c r="L419" s="77">
        <v>419</v>
      </c>
      <c r="M419" s="77"/>
      <c r="N419" s="72"/>
      <c r="O419" s="79" t="s">
        <v>395</v>
      </c>
      <c r="P419" s="81">
        <v>43533.66327546296</v>
      </c>
      <c r="Q419" s="79" t="s">
        <v>499</v>
      </c>
      <c r="R419" s="82" t="s">
        <v>560</v>
      </c>
      <c r="S419" s="79" t="s">
        <v>580</v>
      </c>
      <c r="T419" s="79" t="s">
        <v>604</v>
      </c>
      <c r="U419" s="79"/>
      <c r="V419" s="82" t="s">
        <v>772</v>
      </c>
      <c r="W419" s="81">
        <v>43533.66327546296</v>
      </c>
      <c r="X419" s="82" t="s">
        <v>1000</v>
      </c>
      <c r="Y419" s="79"/>
      <c r="Z419" s="79"/>
      <c r="AA419" s="85" t="s">
        <v>1298</v>
      </c>
      <c r="AB419" s="85" t="s">
        <v>1385</v>
      </c>
      <c r="AC419" s="79" t="b">
        <v>0</v>
      </c>
      <c r="AD419" s="79">
        <v>8</v>
      </c>
      <c r="AE419" s="85" t="s">
        <v>1396</v>
      </c>
      <c r="AF419" s="79" t="b">
        <v>0</v>
      </c>
      <c r="AG419" s="79" t="s">
        <v>1401</v>
      </c>
      <c r="AH419" s="79"/>
      <c r="AI419" s="85" t="s">
        <v>1389</v>
      </c>
      <c r="AJ419" s="79" t="b">
        <v>0</v>
      </c>
      <c r="AK419" s="79">
        <v>3</v>
      </c>
      <c r="AL419" s="85" t="s">
        <v>1389</v>
      </c>
      <c r="AM419" s="79" t="s">
        <v>1414</v>
      </c>
      <c r="AN419" s="79" t="b">
        <v>0</v>
      </c>
      <c r="AO419" s="85" t="s">
        <v>1385</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2</v>
      </c>
      <c r="BC419" s="78" t="str">
        <f>REPLACE(INDEX(GroupVertices[Group],MATCH(Edges[[#This Row],[Vertex 2]],GroupVertices[Vertex],0)),1,1,"")</f>
        <v>3</v>
      </c>
      <c r="BD419" s="48"/>
      <c r="BE419" s="49"/>
      <c r="BF419" s="48"/>
      <c r="BG419" s="49"/>
      <c r="BH419" s="48"/>
      <c r="BI419" s="49"/>
      <c r="BJ419" s="48"/>
      <c r="BK419" s="49"/>
      <c r="BL419" s="48"/>
    </row>
    <row r="420" spans="1:64" ht="15">
      <c r="A420" s="64" t="s">
        <v>350</v>
      </c>
      <c r="B420" s="64" t="s">
        <v>355</v>
      </c>
      <c r="C420" s="65" t="s">
        <v>3679</v>
      </c>
      <c r="D420" s="66">
        <v>4.4</v>
      </c>
      <c r="E420" s="67" t="s">
        <v>136</v>
      </c>
      <c r="F420" s="68">
        <v>30.470588235294116</v>
      </c>
      <c r="G420" s="65"/>
      <c r="H420" s="69"/>
      <c r="I420" s="70"/>
      <c r="J420" s="70"/>
      <c r="K420" s="34" t="s">
        <v>66</v>
      </c>
      <c r="L420" s="77">
        <v>420</v>
      </c>
      <c r="M420" s="77"/>
      <c r="N420" s="72"/>
      <c r="O420" s="79" t="s">
        <v>395</v>
      </c>
      <c r="P420" s="81">
        <v>43533.7128125</v>
      </c>
      <c r="Q420" s="79" t="s">
        <v>506</v>
      </c>
      <c r="R420" s="79"/>
      <c r="S420" s="79"/>
      <c r="T420" s="79" t="s">
        <v>584</v>
      </c>
      <c r="U420" s="79"/>
      <c r="V420" s="82" t="s">
        <v>772</v>
      </c>
      <c r="W420" s="81">
        <v>43533.7128125</v>
      </c>
      <c r="X420" s="82" t="s">
        <v>1011</v>
      </c>
      <c r="Y420" s="79"/>
      <c r="Z420" s="79"/>
      <c r="AA420" s="85" t="s">
        <v>1309</v>
      </c>
      <c r="AB420" s="85" t="s">
        <v>1387</v>
      </c>
      <c r="AC420" s="79" t="b">
        <v>0</v>
      </c>
      <c r="AD420" s="79">
        <v>0</v>
      </c>
      <c r="AE420" s="85" t="s">
        <v>1399</v>
      </c>
      <c r="AF420" s="79" t="b">
        <v>0</v>
      </c>
      <c r="AG420" s="79" t="s">
        <v>1401</v>
      </c>
      <c r="AH420" s="79"/>
      <c r="AI420" s="85" t="s">
        <v>1389</v>
      </c>
      <c r="AJ420" s="79" t="b">
        <v>0</v>
      </c>
      <c r="AK420" s="79">
        <v>0</v>
      </c>
      <c r="AL420" s="85" t="s">
        <v>1389</v>
      </c>
      <c r="AM420" s="79" t="s">
        <v>1412</v>
      </c>
      <c r="AN420" s="79" t="b">
        <v>0</v>
      </c>
      <c r="AO420" s="85" t="s">
        <v>1387</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2</v>
      </c>
      <c r="BC420" s="78" t="str">
        <f>REPLACE(INDEX(GroupVertices[Group],MATCH(Edges[[#This Row],[Vertex 2]],GroupVertices[Vertex],0)),1,1,"")</f>
        <v>3</v>
      </c>
      <c r="BD420" s="48"/>
      <c r="BE420" s="49"/>
      <c r="BF420" s="48"/>
      <c r="BG420" s="49"/>
      <c r="BH420" s="48"/>
      <c r="BI420" s="49"/>
      <c r="BJ420" s="48"/>
      <c r="BK420" s="49"/>
      <c r="BL420" s="48"/>
    </row>
    <row r="421" spans="1:64" ht="15">
      <c r="A421" s="64" t="s">
        <v>309</v>
      </c>
      <c r="B421" s="64" t="s">
        <v>306</v>
      </c>
      <c r="C421" s="65" t="s">
        <v>3683</v>
      </c>
      <c r="D421" s="66">
        <v>8.6</v>
      </c>
      <c r="E421" s="67" t="s">
        <v>136</v>
      </c>
      <c r="F421" s="68">
        <v>25.88235294117647</v>
      </c>
      <c r="G421" s="65"/>
      <c r="H421" s="69"/>
      <c r="I421" s="70"/>
      <c r="J421" s="70"/>
      <c r="K421" s="34" t="s">
        <v>65</v>
      </c>
      <c r="L421" s="77">
        <v>421</v>
      </c>
      <c r="M421" s="77"/>
      <c r="N421" s="72"/>
      <c r="O421" s="79" t="s">
        <v>395</v>
      </c>
      <c r="P421" s="81">
        <v>43528.93116898148</v>
      </c>
      <c r="Q421" s="79" t="s">
        <v>404</v>
      </c>
      <c r="R421" s="79"/>
      <c r="S421" s="79"/>
      <c r="T421" s="79" t="s">
        <v>589</v>
      </c>
      <c r="U421" s="79"/>
      <c r="V421" s="82" t="s">
        <v>733</v>
      </c>
      <c r="W421" s="81">
        <v>43528.93116898148</v>
      </c>
      <c r="X421" s="82" t="s">
        <v>1040</v>
      </c>
      <c r="Y421" s="79"/>
      <c r="Z421" s="79"/>
      <c r="AA421" s="85" t="s">
        <v>1338</v>
      </c>
      <c r="AB421" s="79"/>
      <c r="AC421" s="79" t="b">
        <v>0</v>
      </c>
      <c r="AD421" s="79">
        <v>0</v>
      </c>
      <c r="AE421" s="85" t="s">
        <v>1389</v>
      </c>
      <c r="AF421" s="79" t="b">
        <v>0</v>
      </c>
      <c r="AG421" s="79" t="s">
        <v>1401</v>
      </c>
      <c r="AH421" s="79"/>
      <c r="AI421" s="85" t="s">
        <v>1389</v>
      </c>
      <c r="AJ421" s="79" t="b">
        <v>0</v>
      </c>
      <c r="AK421" s="79">
        <v>33</v>
      </c>
      <c r="AL421" s="85" t="s">
        <v>1207</v>
      </c>
      <c r="AM421" s="79" t="s">
        <v>1411</v>
      </c>
      <c r="AN421" s="79" t="b">
        <v>0</v>
      </c>
      <c r="AO421" s="85" t="s">
        <v>1207</v>
      </c>
      <c r="AP421" s="79" t="s">
        <v>176</v>
      </c>
      <c r="AQ421" s="79">
        <v>0</v>
      </c>
      <c r="AR421" s="79">
        <v>0</v>
      </c>
      <c r="AS421" s="79"/>
      <c r="AT421" s="79"/>
      <c r="AU421" s="79"/>
      <c r="AV421" s="79"/>
      <c r="AW421" s="79"/>
      <c r="AX421" s="79"/>
      <c r="AY421" s="79"/>
      <c r="AZ421" s="79"/>
      <c r="BA421">
        <v>5</v>
      </c>
      <c r="BB421" s="78" t="str">
        <f>REPLACE(INDEX(GroupVertices[Group],MATCH(Edges[[#This Row],[Vertex 1]],GroupVertices[Vertex],0)),1,1,"")</f>
        <v>3</v>
      </c>
      <c r="BC421" s="78" t="str">
        <f>REPLACE(INDEX(GroupVertices[Group],MATCH(Edges[[#This Row],[Vertex 2]],GroupVertices[Vertex],0)),1,1,"")</f>
        <v>1</v>
      </c>
      <c r="BD421" s="48">
        <v>2</v>
      </c>
      <c r="BE421" s="49">
        <v>9.090909090909092</v>
      </c>
      <c r="BF421" s="48">
        <v>2</v>
      </c>
      <c r="BG421" s="49">
        <v>9.090909090909092</v>
      </c>
      <c r="BH421" s="48">
        <v>0</v>
      </c>
      <c r="BI421" s="49">
        <v>0</v>
      </c>
      <c r="BJ421" s="48">
        <v>18</v>
      </c>
      <c r="BK421" s="49">
        <v>81.81818181818181</v>
      </c>
      <c r="BL421" s="48">
        <v>22</v>
      </c>
    </row>
    <row r="422" spans="1:64" ht="15">
      <c r="A422" s="64" t="s">
        <v>309</v>
      </c>
      <c r="B422" s="64" t="s">
        <v>350</v>
      </c>
      <c r="C422" s="65" t="s">
        <v>3684</v>
      </c>
      <c r="D422" s="66">
        <v>10</v>
      </c>
      <c r="E422" s="67" t="s">
        <v>136</v>
      </c>
      <c r="F422" s="68">
        <v>22.823529411764707</v>
      </c>
      <c r="G422" s="65"/>
      <c r="H422" s="69"/>
      <c r="I422" s="70"/>
      <c r="J422" s="70"/>
      <c r="K422" s="34" t="s">
        <v>66</v>
      </c>
      <c r="L422" s="77">
        <v>422</v>
      </c>
      <c r="M422" s="77"/>
      <c r="N422" s="72"/>
      <c r="O422" s="79" t="s">
        <v>395</v>
      </c>
      <c r="P422" s="81">
        <v>43533.623136574075</v>
      </c>
      <c r="Q422" s="79" t="s">
        <v>419</v>
      </c>
      <c r="R422" s="82" t="s">
        <v>546</v>
      </c>
      <c r="S422" s="79" t="s">
        <v>576</v>
      </c>
      <c r="T422" s="79" t="s">
        <v>586</v>
      </c>
      <c r="U422" s="79"/>
      <c r="V422" s="82" t="s">
        <v>733</v>
      </c>
      <c r="W422" s="81">
        <v>43533.623136574075</v>
      </c>
      <c r="X422" s="82" t="s">
        <v>1041</v>
      </c>
      <c r="Y422" s="79"/>
      <c r="Z422" s="79"/>
      <c r="AA422" s="85" t="s">
        <v>1339</v>
      </c>
      <c r="AB422" s="79"/>
      <c r="AC422" s="79" t="b">
        <v>0</v>
      </c>
      <c r="AD422" s="79">
        <v>0</v>
      </c>
      <c r="AE422" s="85" t="s">
        <v>1389</v>
      </c>
      <c r="AF422" s="79" t="b">
        <v>1</v>
      </c>
      <c r="AG422" s="79" t="s">
        <v>1401</v>
      </c>
      <c r="AH422" s="79"/>
      <c r="AI422" s="85" t="s">
        <v>1325</v>
      </c>
      <c r="AJ422" s="79" t="b">
        <v>0</v>
      </c>
      <c r="AK422" s="79">
        <v>6</v>
      </c>
      <c r="AL422" s="85" t="s">
        <v>1368</v>
      </c>
      <c r="AM422" s="79" t="s">
        <v>1411</v>
      </c>
      <c r="AN422" s="79" t="b">
        <v>0</v>
      </c>
      <c r="AO422" s="85" t="s">
        <v>1368</v>
      </c>
      <c r="AP422" s="79" t="s">
        <v>176</v>
      </c>
      <c r="AQ422" s="79">
        <v>0</v>
      </c>
      <c r="AR422" s="79">
        <v>0</v>
      </c>
      <c r="AS422" s="79"/>
      <c r="AT422" s="79"/>
      <c r="AU422" s="79"/>
      <c r="AV422" s="79"/>
      <c r="AW422" s="79"/>
      <c r="AX422" s="79"/>
      <c r="AY422" s="79"/>
      <c r="AZ422" s="79"/>
      <c r="BA422">
        <v>7</v>
      </c>
      <c r="BB422" s="78" t="str">
        <f>REPLACE(INDEX(GroupVertices[Group],MATCH(Edges[[#This Row],[Vertex 1]],GroupVertices[Vertex],0)),1,1,"")</f>
        <v>3</v>
      </c>
      <c r="BC422" s="78" t="str">
        <f>REPLACE(INDEX(GroupVertices[Group],MATCH(Edges[[#This Row],[Vertex 2]],GroupVertices[Vertex],0)),1,1,"")</f>
        <v>2</v>
      </c>
      <c r="BD422" s="48">
        <v>1</v>
      </c>
      <c r="BE422" s="49">
        <v>6.666666666666667</v>
      </c>
      <c r="BF422" s="48">
        <v>0</v>
      </c>
      <c r="BG422" s="49">
        <v>0</v>
      </c>
      <c r="BH422" s="48">
        <v>0</v>
      </c>
      <c r="BI422" s="49">
        <v>0</v>
      </c>
      <c r="BJ422" s="48">
        <v>14</v>
      </c>
      <c r="BK422" s="49">
        <v>93.33333333333333</v>
      </c>
      <c r="BL422" s="48">
        <v>15</v>
      </c>
    </row>
    <row r="423" spans="1:64" ht="15">
      <c r="A423" s="64" t="s">
        <v>309</v>
      </c>
      <c r="B423" s="64" t="s">
        <v>350</v>
      </c>
      <c r="C423" s="65" t="s">
        <v>3684</v>
      </c>
      <c r="D423" s="66">
        <v>10</v>
      </c>
      <c r="E423" s="67" t="s">
        <v>136</v>
      </c>
      <c r="F423" s="68">
        <v>22.823529411764707</v>
      </c>
      <c r="G423" s="65"/>
      <c r="H423" s="69"/>
      <c r="I423" s="70"/>
      <c r="J423" s="70"/>
      <c r="K423" s="34" t="s">
        <v>66</v>
      </c>
      <c r="L423" s="77">
        <v>423</v>
      </c>
      <c r="M423" s="77"/>
      <c r="N423" s="72"/>
      <c r="O423" s="79" t="s">
        <v>395</v>
      </c>
      <c r="P423" s="81">
        <v>43533.6231712963</v>
      </c>
      <c r="Q423" s="79" t="s">
        <v>417</v>
      </c>
      <c r="R423" s="79"/>
      <c r="S423" s="79"/>
      <c r="T423" s="79" t="s">
        <v>598</v>
      </c>
      <c r="U423" s="79"/>
      <c r="V423" s="82" t="s">
        <v>733</v>
      </c>
      <c r="W423" s="81">
        <v>43533.6231712963</v>
      </c>
      <c r="X423" s="82" t="s">
        <v>1032</v>
      </c>
      <c r="Y423" s="79"/>
      <c r="Z423" s="79"/>
      <c r="AA423" s="85" t="s">
        <v>1330</v>
      </c>
      <c r="AB423" s="79"/>
      <c r="AC423" s="79" t="b">
        <v>0</v>
      </c>
      <c r="AD423" s="79">
        <v>0</v>
      </c>
      <c r="AE423" s="85" t="s">
        <v>1389</v>
      </c>
      <c r="AF423" s="79" t="b">
        <v>0</v>
      </c>
      <c r="AG423" s="79" t="s">
        <v>1401</v>
      </c>
      <c r="AH423" s="79"/>
      <c r="AI423" s="85" t="s">
        <v>1389</v>
      </c>
      <c r="AJ423" s="79" t="b">
        <v>0</v>
      </c>
      <c r="AK423" s="79">
        <v>16</v>
      </c>
      <c r="AL423" s="85" t="s">
        <v>1325</v>
      </c>
      <c r="AM423" s="79" t="s">
        <v>1411</v>
      </c>
      <c r="AN423" s="79" t="b">
        <v>0</v>
      </c>
      <c r="AO423" s="85" t="s">
        <v>1325</v>
      </c>
      <c r="AP423" s="79" t="s">
        <v>176</v>
      </c>
      <c r="AQ423" s="79">
        <v>0</v>
      </c>
      <c r="AR423" s="79">
        <v>0</v>
      </c>
      <c r="AS423" s="79"/>
      <c r="AT423" s="79"/>
      <c r="AU423" s="79"/>
      <c r="AV423" s="79"/>
      <c r="AW423" s="79"/>
      <c r="AX423" s="79"/>
      <c r="AY423" s="79"/>
      <c r="AZ423" s="79"/>
      <c r="BA423">
        <v>7</v>
      </c>
      <c r="BB423" s="78" t="str">
        <f>REPLACE(INDEX(GroupVertices[Group],MATCH(Edges[[#This Row],[Vertex 1]],GroupVertices[Vertex],0)),1,1,"")</f>
        <v>3</v>
      </c>
      <c r="BC423" s="78" t="str">
        <f>REPLACE(INDEX(GroupVertices[Group],MATCH(Edges[[#This Row],[Vertex 2]],GroupVertices[Vertex],0)),1,1,"")</f>
        <v>2</v>
      </c>
      <c r="BD423" s="48"/>
      <c r="BE423" s="49"/>
      <c r="BF423" s="48"/>
      <c r="BG423" s="49"/>
      <c r="BH423" s="48"/>
      <c r="BI423" s="49"/>
      <c r="BJ423" s="48"/>
      <c r="BK423" s="49"/>
      <c r="BL423" s="48"/>
    </row>
    <row r="424" spans="1:64" ht="15">
      <c r="A424" s="64" t="s">
        <v>309</v>
      </c>
      <c r="B424" s="64" t="s">
        <v>350</v>
      </c>
      <c r="C424" s="65" t="s">
        <v>3684</v>
      </c>
      <c r="D424" s="66">
        <v>10</v>
      </c>
      <c r="E424" s="67" t="s">
        <v>136</v>
      </c>
      <c r="F424" s="68">
        <v>22.823529411764707</v>
      </c>
      <c r="G424" s="65"/>
      <c r="H424" s="69"/>
      <c r="I424" s="70"/>
      <c r="J424" s="70"/>
      <c r="K424" s="34" t="s">
        <v>66</v>
      </c>
      <c r="L424" s="77">
        <v>424</v>
      </c>
      <c r="M424" s="77"/>
      <c r="N424" s="72"/>
      <c r="O424" s="79" t="s">
        <v>395</v>
      </c>
      <c r="P424" s="81">
        <v>43533.64891203704</v>
      </c>
      <c r="Q424" s="79" t="s">
        <v>468</v>
      </c>
      <c r="R424" s="79"/>
      <c r="S424" s="79"/>
      <c r="T424" s="79"/>
      <c r="U424" s="79"/>
      <c r="V424" s="82" t="s">
        <v>733</v>
      </c>
      <c r="W424" s="81">
        <v>43533.64891203704</v>
      </c>
      <c r="X424" s="82" t="s">
        <v>1042</v>
      </c>
      <c r="Y424" s="79"/>
      <c r="Z424" s="79"/>
      <c r="AA424" s="85" t="s">
        <v>1340</v>
      </c>
      <c r="AB424" s="79"/>
      <c r="AC424" s="79" t="b">
        <v>0</v>
      </c>
      <c r="AD424" s="79">
        <v>0</v>
      </c>
      <c r="AE424" s="85" t="s">
        <v>1389</v>
      </c>
      <c r="AF424" s="79" t="b">
        <v>0</v>
      </c>
      <c r="AG424" s="79" t="s">
        <v>1401</v>
      </c>
      <c r="AH424" s="79"/>
      <c r="AI424" s="85" t="s">
        <v>1389</v>
      </c>
      <c r="AJ424" s="79" t="b">
        <v>0</v>
      </c>
      <c r="AK424" s="79">
        <v>3</v>
      </c>
      <c r="AL424" s="85" t="s">
        <v>1370</v>
      </c>
      <c r="AM424" s="79" t="s">
        <v>1414</v>
      </c>
      <c r="AN424" s="79" t="b">
        <v>0</v>
      </c>
      <c r="AO424" s="85" t="s">
        <v>1370</v>
      </c>
      <c r="AP424" s="79" t="s">
        <v>176</v>
      </c>
      <c r="AQ424" s="79">
        <v>0</v>
      </c>
      <c r="AR424" s="79">
        <v>0</v>
      </c>
      <c r="AS424" s="79"/>
      <c r="AT424" s="79"/>
      <c r="AU424" s="79"/>
      <c r="AV424" s="79"/>
      <c r="AW424" s="79"/>
      <c r="AX424" s="79"/>
      <c r="AY424" s="79"/>
      <c r="AZ424" s="79"/>
      <c r="BA424">
        <v>7</v>
      </c>
      <c r="BB424" s="78" t="str">
        <f>REPLACE(INDEX(GroupVertices[Group],MATCH(Edges[[#This Row],[Vertex 1]],GroupVertices[Vertex],0)),1,1,"")</f>
        <v>3</v>
      </c>
      <c r="BC424" s="78" t="str">
        <f>REPLACE(INDEX(GroupVertices[Group],MATCH(Edges[[#This Row],[Vertex 2]],GroupVertices[Vertex],0)),1,1,"")</f>
        <v>2</v>
      </c>
      <c r="BD424" s="48">
        <v>0</v>
      </c>
      <c r="BE424" s="49">
        <v>0</v>
      </c>
      <c r="BF424" s="48">
        <v>1</v>
      </c>
      <c r="BG424" s="49">
        <v>3.8461538461538463</v>
      </c>
      <c r="BH424" s="48">
        <v>0</v>
      </c>
      <c r="BI424" s="49">
        <v>0</v>
      </c>
      <c r="BJ424" s="48">
        <v>25</v>
      </c>
      <c r="BK424" s="49">
        <v>96.15384615384616</v>
      </c>
      <c r="BL424" s="48">
        <v>26</v>
      </c>
    </row>
    <row r="425" spans="1:64" ht="15">
      <c r="A425" s="64" t="s">
        <v>309</v>
      </c>
      <c r="B425" s="64" t="s">
        <v>306</v>
      </c>
      <c r="C425" s="65" t="s">
        <v>3683</v>
      </c>
      <c r="D425" s="66">
        <v>8.6</v>
      </c>
      <c r="E425" s="67" t="s">
        <v>136</v>
      </c>
      <c r="F425" s="68">
        <v>25.88235294117647</v>
      </c>
      <c r="G425" s="65"/>
      <c r="H425" s="69"/>
      <c r="I425" s="70"/>
      <c r="J425" s="70"/>
      <c r="K425" s="34" t="s">
        <v>65</v>
      </c>
      <c r="L425" s="77">
        <v>425</v>
      </c>
      <c r="M425" s="77"/>
      <c r="N425" s="72"/>
      <c r="O425" s="79" t="s">
        <v>395</v>
      </c>
      <c r="P425" s="81">
        <v>43533.660162037035</v>
      </c>
      <c r="Q425" s="79" t="s">
        <v>431</v>
      </c>
      <c r="R425" s="79"/>
      <c r="S425" s="79"/>
      <c r="T425" s="79" t="s">
        <v>603</v>
      </c>
      <c r="U425" s="79"/>
      <c r="V425" s="82" t="s">
        <v>733</v>
      </c>
      <c r="W425" s="81">
        <v>43533.660162037035</v>
      </c>
      <c r="X425" s="82" t="s">
        <v>996</v>
      </c>
      <c r="Y425" s="79"/>
      <c r="Z425" s="79"/>
      <c r="AA425" s="85" t="s">
        <v>1294</v>
      </c>
      <c r="AB425" s="79"/>
      <c r="AC425" s="79" t="b">
        <v>0</v>
      </c>
      <c r="AD425" s="79">
        <v>0</v>
      </c>
      <c r="AE425" s="85" t="s">
        <v>1389</v>
      </c>
      <c r="AF425" s="79" t="b">
        <v>0</v>
      </c>
      <c r="AG425" s="79" t="s">
        <v>1401</v>
      </c>
      <c r="AH425" s="79"/>
      <c r="AI425" s="85" t="s">
        <v>1389</v>
      </c>
      <c r="AJ425" s="79" t="b">
        <v>0</v>
      </c>
      <c r="AK425" s="79">
        <v>8</v>
      </c>
      <c r="AL425" s="85" t="s">
        <v>1293</v>
      </c>
      <c r="AM425" s="79" t="s">
        <v>1414</v>
      </c>
      <c r="AN425" s="79" t="b">
        <v>0</v>
      </c>
      <c r="AO425" s="85" t="s">
        <v>1293</v>
      </c>
      <c r="AP425" s="79" t="s">
        <v>176</v>
      </c>
      <c r="AQ425" s="79">
        <v>0</v>
      </c>
      <c r="AR425" s="79">
        <v>0</v>
      </c>
      <c r="AS425" s="79"/>
      <c r="AT425" s="79"/>
      <c r="AU425" s="79"/>
      <c r="AV425" s="79"/>
      <c r="AW425" s="79"/>
      <c r="AX425" s="79"/>
      <c r="AY425" s="79"/>
      <c r="AZ425" s="79"/>
      <c r="BA425">
        <v>5</v>
      </c>
      <c r="BB425" s="78" t="str">
        <f>REPLACE(INDEX(GroupVertices[Group],MATCH(Edges[[#This Row],[Vertex 1]],GroupVertices[Vertex],0)),1,1,"")</f>
        <v>3</v>
      </c>
      <c r="BC425" s="78" t="str">
        <f>REPLACE(INDEX(GroupVertices[Group],MATCH(Edges[[#This Row],[Vertex 2]],GroupVertices[Vertex],0)),1,1,"")</f>
        <v>1</v>
      </c>
      <c r="BD425" s="48"/>
      <c r="BE425" s="49"/>
      <c r="BF425" s="48"/>
      <c r="BG425" s="49"/>
      <c r="BH425" s="48"/>
      <c r="BI425" s="49"/>
      <c r="BJ425" s="48"/>
      <c r="BK425" s="49"/>
      <c r="BL425" s="48"/>
    </row>
    <row r="426" spans="1:64" ht="15">
      <c r="A426" s="64" t="s">
        <v>309</v>
      </c>
      <c r="B426" s="64" t="s">
        <v>350</v>
      </c>
      <c r="C426" s="65" t="s">
        <v>3684</v>
      </c>
      <c r="D426" s="66">
        <v>10</v>
      </c>
      <c r="E426" s="67" t="s">
        <v>136</v>
      </c>
      <c r="F426" s="68">
        <v>22.823529411764707</v>
      </c>
      <c r="G426" s="65"/>
      <c r="H426" s="69"/>
      <c r="I426" s="70"/>
      <c r="J426" s="70"/>
      <c r="K426" s="34" t="s">
        <v>66</v>
      </c>
      <c r="L426" s="77">
        <v>426</v>
      </c>
      <c r="M426" s="77"/>
      <c r="N426" s="72"/>
      <c r="O426" s="79" t="s">
        <v>395</v>
      </c>
      <c r="P426" s="81">
        <v>43533.66079861111</v>
      </c>
      <c r="Q426" s="79" t="s">
        <v>465</v>
      </c>
      <c r="R426" s="79"/>
      <c r="S426" s="79"/>
      <c r="T426" s="79"/>
      <c r="U426" s="79"/>
      <c r="V426" s="82" t="s">
        <v>733</v>
      </c>
      <c r="W426" s="81">
        <v>43533.66079861111</v>
      </c>
      <c r="X426" s="82" t="s">
        <v>1043</v>
      </c>
      <c r="Y426" s="79"/>
      <c r="Z426" s="79"/>
      <c r="AA426" s="85" t="s">
        <v>1341</v>
      </c>
      <c r="AB426" s="79"/>
      <c r="AC426" s="79" t="b">
        <v>0</v>
      </c>
      <c r="AD426" s="79">
        <v>0</v>
      </c>
      <c r="AE426" s="85" t="s">
        <v>1389</v>
      </c>
      <c r="AF426" s="79" t="b">
        <v>1</v>
      </c>
      <c r="AG426" s="79" t="s">
        <v>1401</v>
      </c>
      <c r="AH426" s="79"/>
      <c r="AI426" s="85" t="s">
        <v>1407</v>
      </c>
      <c r="AJ426" s="79" t="b">
        <v>0</v>
      </c>
      <c r="AK426" s="79">
        <v>4</v>
      </c>
      <c r="AL426" s="85" t="s">
        <v>1377</v>
      </c>
      <c r="AM426" s="79" t="s">
        <v>1414</v>
      </c>
      <c r="AN426" s="79" t="b">
        <v>0</v>
      </c>
      <c r="AO426" s="85" t="s">
        <v>1377</v>
      </c>
      <c r="AP426" s="79" t="s">
        <v>176</v>
      </c>
      <c r="AQ426" s="79">
        <v>0</v>
      </c>
      <c r="AR426" s="79">
        <v>0</v>
      </c>
      <c r="AS426" s="79"/>
      <c r="AT426" s="79"/>
      <c r="AU426" s="79"/>
      <c r="AV426" s="79"/>
      <c r="AW426" s="79"/>
      <c r="AX426" s="79"/>
      <c r="AY426" s="79"/>
      <c r="AZ426" s="79"/>
      <c r="BA426">
        <v>7</v>
      </c>
      <c r="BB426" s="78" t="str">
        <f>REPLACE(INDEX(GroupVertices[Group],MATCH(Edges[[#This Row],[Vertex 1]],GroupVertices[Vertex],0)),1,1,"")</f>
        <v>3</v>
      </c>
      <c r="BC426" s="78" t="str">
        <f>REPLACE(INDEX(GroupVertices[Group],MATCH(Edges[[#This Row],[Vertex 2]],GroupVertices[Vertex],0)),1,1,"")</f>
        <v>2</v>
      </c>
      <c r="BD426" s="48">
        <v>1</v>
      </c>
      <c r="BE426" s="49">
        <v>4.545454545454546</v>
      </c>
      <c r="BF426" s="48">
        <v>0</v>
      </c>
      <c r="BG426" s="49">
        <v>0</v>
      </c>
      <c r="BH426" s="48">
        <v>0</v>
      </c>
      <c r="BI426" s="49">
        <v>0</v>
      </c>
      <c r="BJ426" s="48">
        <v>21</v>
      </c>
      <c r="BK426" s="49">
        <v>95.45454545454545</v>
      </c>
      <c r="BL426" s="48">
        <v>22</v>
      </c>
    </row>
    <row r="427" spans="1:64" ht="15">
      <c r="A427" s="64" t="s">
        <v>309</v>
      </c>
      <c r="B427" s="64" t="s">
        <v>356</v>
      </c>
      <c r="C427" s="65" t="s">
        <v>3678</v>
      </c>
      <c r="D427" s="66">
        <v>3</v>
      </c>
      <c r="E427" s="67" t="s">
        <v>132</v>
      </c>
      <c r="F427" s="68">
        <v>32</v>
      </c>
      <c r="G427" s="65"/>
      <c r="H427" s="69"/>
      <c r="I427" s="70"/>
      <c r="J427" s="70"/>
      <c r="K427" s="34" t="s">
        <v>66</v>
      </c>
      <c r="L427" s="77">
        <v>427</v>
      </c>
      <c r="M427" s="77"/>
      <c r="N427" s="72"/>
      <c r="O427" s="79" t="s">
        <v>395</v>
      </c>
      <c r="P427" s="81">
        <v>43533.66415509259</v>
      </c>
      <c r="Q427" s="79" t="s">
        <v>497</v>
      </c>
      <c r="R427" s="79"/>
      <c r="S427" s="79"/>
      <c r="T427" s="79" t="s">
        <v>584</v>
      </c>
      <c r="U427" s="79"/>
      <c r="V427" s="82" t="s">
        <v>733</v>
      </c>
      <c r="W427" s="81">
        <v>43533.66415509259</v>
      </c>
      <c r="X427" s="82" t="s">
        <v>997</v>
      </c>
      <c r="Y427" s="79"/>
      <c r="Z427" s="79"/>
      <c r="AA427" s="85" t="s">
        <v>1295</v>
      </c>
      <c r="AB427" s="79"/>
      <c r="AC427" s="79" t="b">
        <v>0</v>
      </c>
      <c r="AD427" s="79">
        <v>0</v>
      </c>
      <c r="AE427" s="85" t="s">
        <v>1389</v>
      </c>
      <c r="AF427" s="79" t="b">
        <v>0</v>
      </c>
      <c r="AG427" s="79" t="s">
        <v>1401</v>
      </c>
      <c r="AH427" s="79"/>
      <c r="AI427" s="85" t="s">
        <v>1389</v>
      </c>
      <c r="AJ427" s="79" t="b">
        <v>0</v>
      </c>
      <c r="AK427" s="79">
        <v>3</v>
      </c>
      <c r="AL427" s="85" t="s">
        <v>1298</v>
      </c>
      <c r="AM427" s="79" t="s">
        <v>1412</v>
      </c>
      <c r="AN427" s="79" t="b">
        <v>0</v>
      </c>
      <c r="AO427" s="85" t="s">
        <v>1298</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3</v>
      </c>
      <c r="BC427" s="78" t="str">
        <f>REPLACE(INDEX(GroupVertices[Group],MATCH(Edges[[#This Row],[Vertex 2]],GroupVertices[Vertex],0)),1,1,"")</f>
        <v>3</v>
      </c>
      <c r="BD427" s="48"/>
      <c r="BE427" s="49"/>
      <c r="BF427" s="48"/>
      <c r="BG427" s="49"/>
      <c r="BH427" s="48"/>
      <c r="BI427" s="49"/>
      <c r="BJ427" s="48"/>
      <c r="BK427" s="49"/>
      <c r="BL427" s="48"/>
    </row>
    <row r="428" spans="1:64" ht="15">
      <c r="A428" s="64" t="s">
        <v>309</v>
      </c>
      <c r="B428" s="64" t="s">
        <v>306</v>
      </c>
      <c r="C428" s="65" t="s">
        <v>3683</v>
      </c>
      <c r="D428" s="66">
        <v>8.6</v>
      </c>
      <c r="E428" s="67" t="s">
        <v>136</v>
      </c>
      <c r="F428" s="68">
        <v>25.88235294117647</v>
      </c>
      <c r="G428" s="65"/>
      <c r="H428" s="69"/>
      <c r="I428" s="70"/>
      <c r="J428" s="70"/>
      <c r="K428" s="34" t="s">
        <v>65</v>
      </c>
      <c r="L428" s="77">
        <v>428</v>
      </c>
      <c r="M428" s="77"/>
      <c r="N428" s="72"/>
      <c r="O428" s="79" t="s">
        <v>395</v>
      </c>
      <c r="P428" s="81">
        <v>43533.66415509259</v>
      </c>
      <c r="Q428" s="79" t="s">
        <v>497</v>
      </c>
      <c r="R428" s="79"/>
      <c r="S428" s="79"/>
      <c r="T428" s="79" t="s">
        <v>584</v>
      </c>
      <c r="U428" s="79"/>
      <c r="V428" s="82" t="s">
        <v>733</v>
      </c>
      <c r="W428" s="81">
        <v>43533.66415509259</v>
      </c>
      <c r="X428" s="82" t="s">
        <v>997</v>
      </c>
      <c r="Y428" s="79"/>
      <c r="Z428" s="79"/>
      <c r="AA428" s="85" t="s">
        <v>1295</v>
      </c>
      <c r="AB428" s="79"/>
      <c r="AC428" s="79" t="b">
        <v>0</v>
      </c>
      <c r="AD428" s="79">
        <v>0</v>
      </c>
      <c r="AE428" s="85" t="s">
        <v>1389</v>
      </c>
      <c r="AF428" s="79" t="b">
        <v>0</v>
      </c>
      <c r="AG428" s="79" t="s">
        <v>1401</v>
      </c>
      <c r="AH428" s="79"/>
      <c r="AI428" s="85" t="s">
        <v>1389</v>
      </c>
      <c r="AJ428" s="79" t="b">
        <v>0</v>
      </c>
      <c r="AK428" s="79">
        <v>3</v>
      </c>
      <c r="AL428" s="85" t="s">
        <v>1298</v>
      </c>
      <c r="AM428" s="79" t="s">
        <v>1412</v>
      </c>
      <c r="AN428" s="79" t="b">
        <v>0</v>
      </c>
      <c r="AO428" s="85" t="s">
        <v>1298</v>
      </c>
      <c r="AP428" s="79" t="s">
        <v>176</v>
      </c>
      <c r="AQ428" s="79">
        <v>0</v>
      </c>
      <c r="AR428" s="79">
        <v>0</v>
      </c>
      <c r="AS428" s="79"/>
      <c r="AT428" s="79"/>
      <c r="AU428" s="79"/>
      <c r="AV428" s="79"/>
      <c r="AW428" s="79"/>
      <c r="AX428" s="79"/>
      <c r="AY428" s="79"/>
      <c r="AZ428" s="79"/>
      <c r="BA428">
        <v>5</v>
      </c>
      <c r="BB428" s="78" t="str">
        <f>REPLACE(INDEX(GroupVertices[Group],MATCH(Edges[[#This Row],[Vertex 1]],GroupVertices[Vertex],0)),1,1,"")</f>
        <v>3</v>
      </c>
      <c r="BC428" s="78" t="str">
        <f>REPLACE(INDEX(GroupVertices[Group],MATCH(Edges[[#This Row],[Vertex 2]],GroupVertices[Vertex],0)),1,1,"")</f>
        <v>1</v>
      </c>
      <c r="BD428" s="48"/>
      <c r="BE428" s="49"/>
      <c r="BF428" s="48"/>
      <c r="BG428" s="49"/>
      <c r="BH428" s="48"/>
      <c r="BI428" s="49"/>
      <c r="BJ428" s="48"/>
      <c r="BK428" s="49"/>
      <c r="BL428" s="48"/>
    </row>
    <row r="429" spans="1:64" ht="15">
      <c r="A429" s="64" t="s">
        <v>309</v>
      </c>
      <c r="B429" s="64" t="s">
        <v>350</v>
      </c>
      <c r="C429" s="65" t="s">
        <v>3684</v>
      </c>
      <c r="D429" s="66">
        <v>10</v>
      </c>
      <c r="E429" s="67" t="s">
        <v>136</v>
      </c>
      <c r="F429" s="68">
        <v>22.823529411764707</v>
      </c>
      <c r="G429" s="65"/>
      <c r="H429" s="69"/>
      <c r="I429" s="70"/>
      <c r="J429" s="70"/>
      <c r="K429" s="34" t="s">
        <v>66</v>
      </c>
      <c r="L429" s="77">
        <v>429</v>
      </c>
      <c r="M429" s="77"/>
      <c r="N429" s="72"/>
      <c r="O429" s="79" t="s">
        <v>395</v>
      </c>
      <c r="P429" s="81">
        <v>43533.66415509259</v>
      </c>
      <c r="Q429" s="79" t="s">
        <v>497</v>
      </c>
      <c r="R429" s="79"/>
      <c r="S429" s="79"/>
      <c r="T429" s="79" t="s">
        <v>584</v>
      </c>
      <c r="U429" s="79"/>
      <c r="V429" s="82" t="s">
        <v>733</v>
      </c>
      <c r="W429" s="81">
        <v>43533.66415509259</v>
      </c>
      <c r="X429" s="82" t="s">
        <v>997</v>
      </c>
      <c r="Y429" s="79"/>
      <c r="Z429" s="79"/>
      <c r="AA429" s="85" t="s">
        <v>1295</v>
      </c>
      <c r="AB429" s="79"/>
      <c r="AC429" s="79" t="b">
        <v>0</v>
      </c>
      <c r="AD429" s="79">
        <v>0</v>
      </c>
      <c r="AE429" s="85" t="s">
        <v>1389</v>
      </c>
      <c r="AF429" s="79" t="b">
        <v>0</v>
      </c>
      <c r="AG429" s="79" t="s">
        <v>1401</v>
      </c>
      <c r="AH429" s="79"/>
      <c r="AI429" s="85" t="s">
        <v>1389</v>
      </c>
      <c r="AJ429" s="79" t="b">
        <v>0</v>
      </c>
      <c r="AK429" s="79">
        <v>3</v>
      </c>
      <c r="AL429" s="85" t="s">
        <v>1298</v>
      </c>
      <c r="AM429" s="79" t="s">
        <v>1412</v>
      </c>
      <c r="AN429" s="79" t="b">
        <v>0</v>
      </c>
      <c r="AO429" s="85" t="s">
        <v>1298</v>
      </c>
      <c r="AP429" s="79" t="s">
        <v>176</v>
      </c>
      <c r="AQ429" s="79">
        <v>0</v>
      </c>
      <c r="AR429" s="79">
        <v>0</v>
      </c>
      <c r="AS429" s="79"/>
      <c r="AT429" s="79"/>
      <c r="AU429" s="79"/>
      <c r="AV429" s="79"/>
      <c r="AW429" s="79"/>
      <c r="AX429" s="79"/>
      <c r="AY429" s="79"/>
      <c r="AZ429" s="79"/>
      <c r="BA429">
        <v>7</v>
      </c>
      <c r="BB429" s="78" t="str">
        <f>REPLACE(INDEX(GroupVertices[Group],MATCH(Edges[[#This Row],[Vertex 1]],GroupVertices[Vertex],0)),1,1,"")</f>
        <v>3</v>
      </c>
      <c r="BC429" s="78" t="str">
        <f>REPLACE(INDEX(GroupVertices[Group],MATCH(Edges[[#This Row],[Vertex 2]],GroupVertices[Vertex],0)),1,1,"")</f>
        <v>2</v>
      </c>
      <c r="BD429" s="48"/>
      <c r="BE429" s="49"/>
      <c r="BF429" s="48"/>
      <c r="BG429" s="49"/>
      <c r="BH429" s="48"/>
      <c r="BI429" s="49"/>
      <c r="BJ429" s="48"/>
      <c r="BK429" s="49"/>
      <c r="BL429" s="48"/>
    </row>
    <row r="430" spans="1:64" ht="15">
      <c r="A430" s="64" t="s">
        <v>309</v>
      </c>
      <c r="B430" s="64" t="s">
        <v>306</v>
      </c>
      <c r="C430" s="65" t="s">
        <v>3683</v>
      </c>
      <c r="D430" s="66">
        <v>8.6</v>
      </c>
      <c r="E430" s="67" t="s">
        <v>136</v>
      </c>
      <c r="F430" s="68">
        <v>25.88235294117647</v>
      </c>
      <c r="G430" s="65"/>
      <c r="H430" s="69"/>
      <c r="I430" s="70"/>
      <c r="J430" s="70"/>
      <c r="K430" s="34" t="s">
        <v>65</v>
      </c>
      <c r="L430" s="77">
        <v>430</v>
      </c>
      <c r="M430" s="77"/>
      <c r="N430" s="72"/>
      <c r="O430" s="79" t="s">
        <v>395</v>
      </c>
      <c r="P430" s="81">
        <v>43533.66490740741</v>
      </c>
      <c r="Q430" s="79" t="s">
        <v>448</v>
      </c>
      <c r="R430" s="79"/>
      <c r="S430" s="79"/>
      <c r="T430" s="79" t="s">
        <v>584</v>
      </c>
      <c r="U430" s="79"/>
      <c r="V430" s="82" t="s">
        <v>733</v>
      </c>
      <c r="W430" s="81">
        <v>43533.66490740741</v>
      </c>
      <c r="X430" s="82" t="s">
        <v>1044</v>
      </c>
      <c r="Y430" s="79"/>
      <c r="Z430" s="79"/>
      <c r="AA430" s="85" t="s">
        <v>1342</v>
      </c>
      <c r="AB430" s="79"/>
      <c r="AC430" s="79" t="b">
        <v>0</v>
      </c>
      <c r="AD430" s="79">
        <v>0</v>
      </c>
      <c r="AE430" s="85" t="s">
        <v>1389</v>
      </c>
      <c r="AF430" s="79" t="b">
        <v>0</v>
      </c>
      <c r="AG430" s="79" t="s">
        <v>1401</v>
      </c>
      <c r="AH430" s="79"/>
      <c r="AI430" s="85" t="s">
        <v>1389</v>
      </c>
      <c r="AJ430" s="79" t="b">
        <v>0</v>
      </c>
      <c r="AK430" s="79">
        <v>11</v>
      </c>
      <c r="AL430" s="85" t="s">
        <v>1358</v>
      </c>
      <c r="AM430" s="79" t="s">
        <v>1412</v>
      </c>
      <c r="AN430" s="79" t="b">
        <v>0</v>
      </c>
      <c r="AO430" s="85" t="s">
        <v>1358</v>
      </c>
      <c r="AP430" s="79" t="s">
        <v>176</v>
      </c>
      <c r="AQ430" s="79">
        <v>0</v>
      </c>
      <c r="AR430" s="79">
        <v>0</v>
      </c>
      <c r="AS430" s="79"/>
      <c r="AT430" s="79"/>
      <c r="AU430" s="79"/>
      <c r="AV430" s="79"/>
      <c r="AW430" s="79"/>
      <c r="AX430" s="79"/>
      <c r="AY430" s="79"/>
      <c r="AZ430" s="79"/>
      <c r="BA430">
        <v>5</v>
      </c>
      <c r="BB430" s="78" t="str">
        <f>REPLACE(INDEX(GroupVertices[Group],MATCH(Edges[[#This Row],[Vertex 1]],GroupVertices[Vertex],0)),1,1,"")</f>
        <v>3</v>
      </c>
      <c r="BC430" s="78" t="str">
        <f>REPLACE(INDEX(GroupVertices[Group],MATCH(Edges[[#This Row],[Vertex 2]],GroupVertices[Vertex],0)),1,1,"")</f>
        <v>1</v>
      </c>
      <c r="BD430" s="48">
        <v>2</v>
      </c>
      <c r="BE430" s="49">
        <v>10</v>
      </c>
      <c r="BF430" s="48">
        <v>0</v>
      </c>
      <c r="BG430" s="49">
        <v>0</v>
      </c>
      <c r="BH430" s="48">
        <v>0</v>
      </c>
      <c r="BI430" s="49">
        <v>0</v>
      </c>
      <c r="BJ430" s="48">
        <v>18</v>
      </c>
      <c r="BK430" s="49">
        <v>90</v>
      </c>
      <c r="BL430" s="48">
        <v>20</v>
      </c>
    </row>
    <row r="431" spans="1:64" ht="15">
      <c r="A431" s="64" t="s">
        <v>309</v>
      </c>
      <c r="B431" s="64" t="s">
        <v>350</v>
      </c>
      <c r="C431" s="65" t="s">
        <v>3684</v>
      </c>
      <c r="D431" s="66">
        <v>10</v>
      </c>
      <c r="E431" s="67" t="s">
        <v>136</v>
      </c>
      <c r="F431" s="68">
        <v>22.823529411764707</v>
      </c>
      <c r="G431" s="65"/>
      <c r="H431" s="69"/>
      <c r="I431" s="70"/>
      <c r="J431" s="70"/>
      <c r="K431" s="34" t="s">
        <v>66</v>
      </c>
      <c r="L431" s="77">
        <v>431</v>
      </c>
      <c r="M431" s="77"/>
      <c r="N431" s="72"/>
      <c r="O431" s="79" t="s">
        <v>395</v>
      </c>
      <c r="P431" s="81">
        <v>43533.66804398148</v>
      </c>
      <c r="Q431" s="79" t="s">
        <v>516</v>
      </c>
      <c r="R431" s="82" t="s">
        <v>563</v>
      </c>
      <c r="S431" s="79" t="s">
        <v>582</v>
      </c>
      <c r="T431" s="79" t="s">
        <v>586</v>
      </c>
      <c r="U431" s="82" t="s">
        <v>638</v>
      </c>
      <c r="V431" s="82" t="s">
        <v>638</v>
      </c>
      <c r="W431" s="81">
        <v>43533.66804398148</v>
      </c>
      <c r="X431" s="82" t="s">
        <v>1045</v>
      </c>
      <c r="Y431" s="79"/>
      <c r="Z431" s="79"/>
      <c r="AA431" s="85" t="s">
        <v>1343</v>
      </c>
      <c r="AB431" s="79"/>
      <c r="AC431" s="79" t="b">
        <v>0</v>
      </c>
      <c r="AD431" s="79">
        <v>7</v>
      </c>
      <c r="AE431" s="85" t="s">
        <v>1389</v>
      </c>
      <c r="AF431" s="79" t="b">
        <v>0</v>
      </c>
      <c r="AG431" s="79" t="s">
        <v>1401</v>
      </c>
      <c r="AH431" s="79"/>
      <c r="AI431" s="85" t="s">
        <v>1389</v>
      </c>
      <c r="AJ431" s="79" t="b">
        <v>0</v>
      </c>
      <c r="AK431" s="79">
        <v>3</v>
      </c>
      <c r="AL431" s="85" t="s">
        <v>1389</v>
      </c>
      <c r="AM431" s="79" t="s">
        <v>1412</v>
      </c>
      <c r="AN431" s="79" t="b">
        <v>0</v>
      </c>
      <c r="AO431" s="85" t="s">
        <v>1343</v>
      </c>
      <c r="AP431" s="79" t="s">
        <v>176</v>
      </c>
      <c r="AQ431" s="79">
        <v>0</v>
      </c>
      <c r="AR431" s="79">
        <v>0</v>
      </c>
      <c r="AS431" s="79"/>
      <c r="AT431" s="79"/>
      <c r="AU431" s="79"/>
      <c r="AV431" s="79"/>
      <c r="AW431" s="79"/>
      <c r="AX431" s="79"/>
      <c r="AY431" s="79"/>
      <c r="AZ431" s="79"/>
      <c r="BA431">
        <v>7</v>
      </c>
      <c r="BB431" s="78" t="str">
        <f>REPLACE(INDEX(GroupVertices[Group],MATCH(Edges[[#This Row],[Vertex 1]],GroupVertices[Vertex],0)),1,1,"")</f>
        <v>3</v>
      </c>
      <c r="BC431" s="78" t="str">
        <f>REPLACE(INDEX(GroupVertices[Group],MATCH(Edges[[#This Row],[Vertex 2]],GroupVertices[Vertex],0)),1,1,"")</f>
        <v>2</v>
      </c>
      <c r="BD431" s="48">
        <v>4</v>
      </c>
      <c r="BE431" s="49">
        <v>9.090909090909092</v>
      </c>
      <c r="BF431" s="48">
        <v>0</v>
      </c>
      <c r="BG431" s="49">
        <v>0</v>
      </c>
      <c r="BH431" s="48">
        <v>0</v>
      </c>
      <c r="BI431" s="49">
        <v>0</v>
      </c>
      <c r="BJ431" s="48">
        <v>40</v>
      </c>
      <c r="BK431" s="49">
        <v>90.9090909090909</v>
      </c>
      <c r="BL431" s="48">
        <v>44</v>
      </c>
    </row>
    <row r="432" spans="1:64" ht="15">
      <c r="A432" s="64" t="s">
        <v>309</v>
      </c>
      <c r="B432" s="64" t="s">
        <v>350</v>
      </c>
      <c r="C432" s="65" t="s">
        <v>3684</v>
      </c>
      <c r="D432" s="66">
        <v>10</v>
      </c>
      <c r="E432" s="67" t="s">
        <v>136</v>
      </c>
      <c r="F432" s="68">
        <v>22.823529411764707</v>
      </c>
      <c r="G432" s="65"/>
      <c r="H432" s="69"/>
      <c r="I432" s="70"/>
      <c r="J432" s="70"/>
      <c r="K432" s="34" t="s">
        <v>66</v>
      </c>
      <c r="L432" s="77">
        <v>432</v>
      </c>
      <c r="M432" s="77"/>
      <c r="N432" s="72"/>
      <c r="O432" s="79" t="s">
        <v>395</v>
      </c>
      <c r="P432" s="81">
        <v>43533.66809027778</v>
      </c>
      <c r="Q432" s="79" t="s">
        <v>467</v>
      </c>
      <c r="R432" s="79"/>
      <c r="S432" s="79"/>
      <c r="T432" s="79" t="s">
        <v>602</v>
      </c>
      <c r="U432" s="79"/>
      <c r="V432" s="82" t="s">
        <v>733</v>
      </c>
      <c r="W432" s="81">
        <v>43533.66809027778</v>
      </c>
      <c r="X432" s="82" t="s">
        <v>1046</v>
      </c>
      <c r="Y432" s="79"/>
      <c r="Z432" s="79"/>
      <c r="AA432" s="85" t="s">
        <v>1344</v>
      </c>
      <c r="AB432" s="79"/>
      <c r="AC432" s="79" t="b">
        <v>0</v>
      </c>
      <c r="AD432" s="79">
        <v>0</v>
      </c>
      <c r="AE432" s="85" t="s">
        <v>1389</v>
      </c>
      <c r="AF432" s="79" t="b">
        <v>0</v>
      </c>
      <c r="AG432" s="79" t="s">
        <v>1401</v>
      </c>
      <c r="AH432" s="79"/>
      <c r="AI432" s="85" t="s">
        <v>1389</v>
      </c>
      <c r="AJ432" s="79" t="b">
        <v>0</v>
      </c>
      <c r="AK432" s="79">
        <v>4</v>
      </c>
      <c r="AL432" s="85" t="s">
        <v>1359</v>
      </c>
      <c r="AM432" s="79" t="s">
        <v>1412</v>
      </c>
      <c r="AN432" s="79" t="b">
        <v>0</v>
      </c>
      <c r="AO432" s="85" t="s">
        <v>1359</v>
      </c>
      <c r="AP432" s="79" t="s">
        <v>176</v>
      </c>
      <c r="AQ432" s="79">
        <v>0</v>
      </c>
      <c r="AR432" s="79">
        <v>0</v>
      </c>
      <c r="AS432" s="79"/>
      <c r="AT432" s="79"/>
      <c r="AU432" s="79"/>
      <c r="AV432" s="79"/>
      <c r="AW432" s="79"/>
      <c r="AX432" s="79"/>
      <c r="AY432" s="79"/>
      <c r="AZ432" s="79"/>
      <c r="BA432">
        <v>7</v>
      </c>
      <c r="BB432" s="78" t="str">
        <f>REPLACE(INDEX(GroupVertices[Group],MATCH(Edges[[#This Row],[Vertex 1]],GroupVertices[Vertex],0)),1,1,"")</f>
        <v>3</v>
      </c>
      <c r="BC432" s="78" t="str">
        <f>REPLACE(INDEX(GroupVertices[Group],MATCH(Edges[[#This Row],[Vertex 2]],GroupVertices[Vertex],0)),1,1,"")</f>
        <v>2</v>
      </c>
      <c r="BD432" s="48"/>
      <c r="BE432" s="49"/>
      <c r="BF432" s="48"/>
      <c r="BG432" s="49"/>
      <c r="BH432" s="48"/>
      <c r="BI432" s="49"/>
      <c r="BJ432" s="48"/>
      <c r="BK432" s="49"/>
      <c r="BL432" s="48"/>
    </row>
    <row r="433" spans="1:64" ht="15">
      <c r="A433" s="64" t="s">
        <v>309</v>
      </c>
      <c r="B433" s="64" t="s">
        <v>306</v>
      </c>
      <c r="C433" s="65" t="s">
        <v>3683</v>
      </c>
      <c r="D433" s="66">
        <v>8.6</v>
      </c>
      <c r="E433" s="67" t="s">
        <v>136</v>
      </c>
      <c r="F433" s="68">
        <v>25.88235294117647</v>
      </c>
      <c r="G433" s="65"/>
      <c r="H433" s="69"/>
      <c r="I433" s="70"/>
      <c r="J433" s="70"/>
      <c r="K433" s="34" t="s">
        <v>65</v>
      </c>
      <c r="L433" s="77">
        <v>433</v>
      </c>
      <c r="M433" s="77"/>
      <c r="N433" s="72"/>
      <c r="O433" s="79" t="s">
        <v>395</v>
      </c>
      <c r="P433" s="81">
        <v>43533.66809027778</v>
      </c>
      <c r="Q433" s="79" t="s">
        <v>467</v>
      </c>
      <c r="R433" s="79"/>
      <c r="S433" s="79"/>
      <c r="T433" s="79" t="s">
        <v>602</v>
      </c>
      <c r="U433" s="79"/>
      <c r="V433" s="82" t="s">
        <v>733</v>
      </c>
      <c r="W433" s="81">
        <v>43533.66809027778</v>
      </c>
      <c r="X433" s="82" t="s">
        <v>1046</v>
      </c>
      <c r="Y433" s="79"/>
      <c r="Z433" s="79"/>
      <c r="AA433" s="85" t="s">
        <v>1344</v>
      </c>
      <c r="AB433" s="79"/>
      <c r="AC433" s="79" t="b">
        <v>0</v>
      </c>
      <c r="AD433" s="79">
        <v>0</v>
      </c>
      <c r="AE433" s="85" t="s">
        <v>1389</v>
      </c>
      <c r="AF433" s="79" t="b">
        <v>0</v>
      </c>
      <c r="AG433" s="79" t="s">
        <v>1401</v>
      </c>
      <c r="AH433" s="79"/>
      <c r="AI433" s="85" t="s">
        <v>1389</v>
      </c>
      <c r="AJ433" s="79" t="b">
        <v>0</v>
      </c>
      <c r="AK433" s="79">
        <v>4</v>
      </c>
      <c r="AL433" s="85" t="s">
        <v>1359</v>
      </c>
      <c r="AM433" s="79" t="s">
        <v>1412</v>
      </c>
      <c r="AN433" s="79" t="b">
        <v>0</v>
      </c>
      <c r="AO433" s="85" t="s">
        <v>1359</v>
      </c>
      <c r="AP433" s="79" t="s">
        <v>176</v>
      </c>
      <c r="AQ433" s="79">
        <v>0</v>
      </c>
      <c r="AR433" s="79">
        <v>0</v>
      </c>
      <c r="AS433" s="79"/>
      <c r="AT433" s="79"/>
      <c r="AU433" s="79"/>
      <c r="AV433" s="79"/>
      <c r="AW433" s="79"/>
      <c r="AX433" s="79"/>
      <c r="AY433" s="79"/>
      <c r="AZ433" s="79"/>
      <c r="BA433">
        <v>5</v>
      </c>
      <c r="BB433" s="78" t="str">
        <f>REPLACE(INDEX(GroupVertices[Group],MATCH(Edges[[#This Row],[Vertex 1]],GroupVertices[Vertex],0)),1,1,"")</f>
        <v>3</v>
      </c>
      <c r="BC433" s="78" t="str">
        <f>REPLACE(INDEX(GroupVertices[Group],MATCH(Edges[[#This Row],[Vertex 2]],GroupVertices[Vertex],0)),1,1,"")</f>
        <v>1</v>
      </c>
      <c r="BD433" s="48">
        <v>2</v>
      </c>
      <c r="BE433" s="49">
        <v>10</v>
      </c>
      <c r="BF433" s="48">
        <v>1</v>
      </c>
      <c r="BG433" s="49">
        <v>5</v>
      </c>
      <c r="BH433" s="48">
        <v>0</v>
      </c>
      <c r="BI433" s="49">
        <v>0</v>
      </c>
      <c r="BJ433" s="48">
        <v>17</v>
      </c>
      <c r="BK433" s="49">
        <v>85</v>
      </c>
      <c r="BL433" s="48">
        <v>20</v>
      </c>
    </row>
    <row r="434" spans="1:64" ht="15">
      <c r="A434" s="64" t="s">
        <v>356</v>
      </c>
      <c r="B434" s="64" t="s">
        <v>309</v>
      </c>
      <c r="C434" s="65" t="s">
        <v>3679</v>
      </c>
      <c r="D434" s="66">
        <v>4.4</v>
      </c>
      <c r="E434" s="67" t="s">
        <v>136</v>
      </c>
      <c r="F434" s="68">
        <v>30.470588235294116</v>
      </c>
      <c r="G434" s="65"/>
      <c r="H434" s="69"/>
      <c r="I434" s="70"/>
      <c r="J434" s="70"/>
      <c r="K434" s="34" t="s">
        <v>66</v>
      </c>
      <c r="L434" s="77">
        <v>434</v>
      </c>
      <c r="M434" s="77"/>
      <c r="N434" s="72"/>
      <c r="O434" s="79" t="s">
        <v>395</v>
      </c>
      <c r="P434" s="81">
        <v>43533.67545138889</v>
      </c>
      <c r="Q434" s="79" t="s">
        <v>473</v>
      </c>
      <c r="R434" s="79"/>
      <c r="S434" s="79"/>
      <c r="T434" s="79" t="s">
        <v>586</v>
      </c>
      <c r="U434" s="79"/>
      <c r="V434" s="82" t="s">
        <v>778</v>
      </c>
      <c r="W434" s="81">
        <v>43533.67545138889</v>
      </c>
      <c r="X434" s="82" t="s">
        <v>1047</v>
      </c>
      <c r="Y434" s="79"/>
      <c r="Z434" s="79"/>
      <c r="AA434" s="85" t="s">
        <v>1345</v>
      </c>
      <c r="AB434" s="79"/>
      <c r="AC434" s="79" t="b">
        <v>0</v>
      </c>
      <c r="AD434" s="79">
        <v>0</v>
      </c>
      <c r="AE434" s="85" t="s">
        <v>1389</v>
      </c>
      <c r="AF434" s="79" t="b">
        <v>0</v>
      </c>
      <c r="AG434" s="79" t="s">
        <v>1401</v>
      </c>
      <c r="AH434" s="79"/>
      <c r="AI434" s="85" t="s">
        <v>1389</v>
      </c>
      <c r="AJ434" s="79" t="b">
        <v>0</v>
      </c>
      <c r="AK434" s="79">
        <v>3</v>
      </c>
      <c r="AL434" s="85" t="s">
        <v>1343</v>
      </c>
      <c r="AM434" s="79" t="s">
        <v>1411</v>
      </c>
      <c r="AN434" s="79" t="b">
        <v>0</v>
      </c>
      <c r="AO434" s="85" t="s">
        <v>1343</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3</v>
      </c>
      <c r="BC434" s="78" t="str">
        <f>REPLACE(INDEX(GroupVertices[Group],MATCH(Edges[[#This Row],[Vertex 2]],GroupVertices[Vertex],0)),1,1,"")</f>
        <v>3</v>
      </c>
      <c r="BD434" s="48"/>
      <c r="BE434" s="49"/>
      <c r="BF434" s="48"/>
      <c r="BG434" s="49"/>
      <c r="BH434" s="48"/>
      <c r="BI434" s="49"/>
      <c r="BJ434" s="48"/>
      <c r="BK434" s="49"/>
      <c r="BL434" s="48"/>
    </row>
    <row r="435" spans="1:64" ht="15">
      <c r="A435" s="64" t="s">
        <v>356</v>
      </c>
      <c r="B435" s="64" t="s">
        <v>309</v>
      </c>
      <c r="C435" s="65" t="s">
        <v>3679</v>
      </c>
      <c r="D435" s="66">
        <v>4.4</v>
      </c>
      <c r="E435" s="67" t="s">
        <v>136</v>
      </c>
      <c r="F435" s="68">
        <v>30.470588235294116</v>
      </c>
      <c r="G435" s="65"/>
      <c r="H435" s="69"/>
      <c r="I435" s="70"/>
      <c r="J435" s="70"/>
      <c r="K435" s="34" t="s">
        <v>66</v>
      </c>
      <c r="L435" s="77">
        <v>435</v>
      </c>
      <c r="M435" s="77"/>
      <c r="N435" s="72"/>
      <c r="O435" s="79" t="s">
        <v>395</v>
      </c>
      <c r="P435" s="81">
        <v>43533.67556712963</v>
      </c>
      <c r="Q435" s="79" t="s">
        <v>497</v>
      </c>
      <c r="R435" s="79"/>
      <c r="S435" s="79"/>
      <c r="T435" s="79" t="s">
        <v>584</v>
      </c>
      <c r="U435" s="79"/>
      <c r="V435" s="82" t="s">
        <v>778</v>
      </c>
      <c r="W435" s="81">
        <v>43533.67556712963</v>
      </c>
      <c r="X435" s="82" t="s">
        <v>998</v>
      </c>
      <c r="Y435" s="79"/>
      <c r="Z435" s="79"/>
      <c r="AA435" s="85" t="s">
        <v>1296</v>
      </c>
      <c r="AB435" s="79"/>
      <c r="AC435" s="79" t="b">
        <v>0</v>
      </c>
      <c r="AD435" s="79">
        <v>0</v>
      </c>
      <c r="AE435" s="85" t="s">
        <v>1389</v>
      </c>
      <c r="AF435" s="79" t="b">
        <v>0</v>
      </c>
      <c r="AG435" s="79" t="s">
        <v>1401</v>
      </c>
      <c r="AH435" s="79"/>
      <c r="AI435" s="85" t="s">
        <v>1389</v>
      </c>
      <c r="AJ435" s="79" t="b">
        <v>0</v>
      </c>
      <c r="AK435" s="79">
        <v>3</v>
      </c>
      <c r="AL435" s="85" t="s">
        <v>1298</v>
      </c>
      <c r="AM435" s="79" t="s">
        <v>1411</v>
      </c>
      <c r="AN435" s="79" t="b">
        <v>0</v>
      </c>
      <c r="AO435" s="85" t="s">
        <v>1298</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3</v>
      </c>
      <c r="BC435" s="78" t="str">
        <f>REPLACE(INDEX(GroupVertices[Group],MATCH(Edges[[#This Row],[Vertex 2]],GroupVertices[Vertex],0)),1,1,"")</f>
        <v>3</v>
      </c>
      <c r="BD435" s="48"/>
      <c r="BE435" s="49"/>
      <c r="BF435" s="48"/>
      <c r="BG435" s="49"/>
      <c r="BH435" s="48"/>
      <c r="BI435" s="49"/>
      <c r="BJ435" s="48"/>
      <c r="BK435" s="49"/>
      <c r="BL435" s="48"/>
    </row>
    <row r="436" spans="1:64" ht="15">
      <c r="A436" s="64" t="s">
        <v>350</v>
      </c>
      <c r="B436" s="64" t="s">
        <v>309</v>
      </c>
      <c r="C436" s="65" t="s">
        <v>3679</v>
      </c>
      <c r="D436" s="66">
        <v>4.4</v>
      </c>
      <c r="E436" s="67" t="s">
        <v>136</v>
      </c>
      <c r="F436" s="68">
        <v>30.470588235294116</v>
      </c>
      <c r="G436" s="65"/>
      <c r="H436" s="69"/>
      <c r="I436" s="70"/>
      <c r="J436" s="70"/>
      <c r="K436" s="34" t="s">
        <v>66</v>
      </c>
      <c r="L436" s="77">
        <v>436</v>
      </c>
      <c r="M436" s="77"/>
      <c r="N436" s="72"/>
      <c r="O436" s="79" t="s">
        <v>395</v>
      </c>
      <c r="P436" s="81">
        <v>43533.66327546296</v>
      </c>
      <c r="Q436" s="79" t="s">
        <v>499</v>
      </c>
      <c r="R436" s="82" t="s">
        <v>560</v>
      </c>
      <c r="S436" s="79" t="s">
        <v>580</v>
      </c>
      <c r="T436" s="79" t="s">
        <v>604</v>
      </c>
      <c r="U436" s="79"/>
      <c r="V436" s="82" t="s">
        <v>772</v>
      </c>
      <c r="W436" s="81">
        <v>43533.66327546296</v>
      </c>
      <c r="X436" s="82" t="s">
        <v>1000</v>
      </c>
      <c r="Y436" s="79"/>
      <c r="Z436" s="79"/>
      <c r="AA436" s="85" t="s">
        <v>1298</v>
      </c>
      <c r="AB436" s="85" t="s">
        <v>1385</v>
      </c>
      <c r="AC436" s="79" t="b">
        <v>0</v>
      </c>
      <c r="AD436" s="79">
        <v>8</v>
      </c>
      <c r="AE436" s="85" t="s">
        <v>1396</v>
      </c>
      <c r="AF436" s="79" t="b">
        <v>0</v>
      </c>
      <c r="AG436" s="79" t="s">
        <v>1401</v>
      </c>
      <c r="AH436" s="79"/>
      <c r="AI436" s="85" t="s">
        <v>1389</v>
      </c>
      <c r="AJ436" s="79" t="b">
        <v>0</v>
      </c>
      <c r="AK436" s="79">
        <v>3</v>
      </c>
      <c r="AL436" s="85" t="s">
        <v>1389</v>
      </c>
      <c r="AM436" s="79" t="s">
        <v>1414</v>
      </c>
      <c r="AN436" s="79" t="b">
        <v>0</v>
      </c>
      <c r="AO436" s="85" t="s">
        <v>1385</v>
      </c>
      <c r="AP436" s="79" t="s">
        <v>176</v>
      </c>
      <c r="AQ436" s="79">
        <v>0</v>
      </c>
      <c r="AR436" s="79">
        <v>0</v>
      </c>
      <c r="AS436" s="79"/>
      <c r="AT436" s="79"/>
      <c r="AU436" s="79"/>
      <c r="AV436" s="79"/>
      <c r="AW436" s="79"/>
      <c r="AX436" s="79"/>
      <c r="AY436" s="79"/>
      <c r="AZ436" s="79"/>
      <c r="BA436">
        <v>2</v>
      </c>
      <c r="BB436" s="78" t="str">
        <f>REPLACE(INDEX(GroupVertices[Group],MATCH(Edges[[#This Row],[Vertex 1]],GroupVertices[Vertex],0)),1,1,"")</f>
        <v>2</v>
      </c>
      <c r="BC436" s="78" t="str">
        <f>REPLACE(INDEX(GroupVertices[Group],MATCH(Edges[[#This Row],[Vertex 2]],GroupVertices[Vertex],0)),1,1,"")</f>
        <v>3</v>
      </c>
      <c r="BD436" s="48"/>
      <c r="BE436" s="49"/>
      <c r="BF436" s="48"/>
      <c r="BG436" s="49"/>
      <c r="BH436" s="48"/>
      <c r="BI436" s="49"/>
      <c r="BJ436" s="48"/>
      <c r="BK436" s="49"/>
      <c r="BL436" s="48"/>
    </row>
    <row r="437" spans="1:64" ht="15">
      <c r="A437" s="64" t="s">
        <v>350</v>
      </c>
      <c r="B437" s="64" t="s">
        <v>309</v>
      </c>
      <c r="C437" s="65" t="s">
        <v>3679</v>
      </c>
      <c r="D437" s="66">
        <v>4.4</v>
      </c>
      <c r="E437" s="67" t="s">
        <v>136</v>
      </c>
      <c r="F437" s="68">
        <v>30.470588235294116</v>
      </c>
      <c r="G437" s="65"/>
      <c r="H437" s="69"/>
      <c r="I437" s="70"/>
      <c r="J437" s="70"/>
      <c r="K437" s="34" t="s">
        <v>66</v>
      </c>
      <c r="L437" s="77">
        <v>437</v>
      </c>
      <c r="M437" s="77"/>
      <c r="N437" s="72"/>
      <c r="O437" s="79" t="s">
        <v>395</v>
      </c>
      <c r="P437" s="81">
        <v>43533.7128125</v>
      </c>
      <c r="Q437" s="79" t="s">
        <v>506</v>
      </c>
      <c r="R437" s="79"/>
      <c r="S437" s="79"/>
      <c r="T437" s="79" t="s">
        <v>584</v>
      </c>
      <c r="U437" s="79"/>
      <c r="V437" s="82" t="s">
        <v>772</v>
      </c>
      <c r="W437" s="81">
        <v>43533.7128125</v>
      </c>
      <c r="X437" s="82" t="s">
        <v>1011</v>
      </c>
      <c r="Y437" s="79"/>
      <c r="Z437" s="79"/>
      <c r="AA437" s="85" t="s">
        <v>1309</v>
      </c>
      <c r="AB437" s="85" t="s">
        <v>1387</v>
      </c>
      <c r="AC437" s="79" t="b">
        <v>0</v>
      </c>
      <c r="AD437" s="79">
        <v>0</v>
      </c>
      <c r="AE437" s="85" t="s">
        <v>1399</v>
      </c>
      <c r="AF437" s="79" t="b">
        <v>0</v>
      </c>
      <c r="AG437" s="79" t="s">
        <v>1401</v>
      </c>
      <c r="AH437" s="79"/>
      <c r="AI437" s="85" t="s">
        <v>1389</v>
      </c>
      <c r="AJ437" s="79" t="b">
        <v>0</v>
      </c>
      <c r="AK437" s="79">
        <v>0</v>
      </c>
      <c r="AL437" s="85" t="s">
        <v>1389</v>
      </c>
      <c r="AM437" s="79" t="s">
        <v>1412</v>
      </c>
      <c r="AN437" s="79" t="b">
        <v>0</v>
      </c>
      <c r="AO437" s="85" t="s">
        <v>1387</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2</v>
      </c>
      <c r="BC437" s="78" t="str">
        <f>REPLACE(INDEX(GroupVertices[Group],MATCH(Edges[[#This Row],[Vertex 2]],GroupVertices[Vertex],0)),1,1,"")</f>
        <v>3</v>
      </c>
      <c r="BD437" s="48"/>
      <c r="BE437" s="49"/>
      <c r="BF437" s="48"/>
      <c r="BG437" s="49"/>
      <c r="BH437" s="48"/>
      <c r="BI437" s="49"/>
      <c r="BJ437" s="48"/>
      <c r="BK437" s="49"/>
      <c r="BL437" s="48"/>
    </row>
    <row r="438" spans="1:64" ht="15">
      <c r="A438" s="64" t="s">
        <v>356</v>
      </c>
      <c r="B438" s="64" t="s">
        <v>306</v>
      </c>
      <c r="C438" s="65" t="s">
        <v>3683</v>
      </c>
      <c r="D438" s="66">
        <v>8.6</v>
      </c>
      <c r="E438" s="67" t="s">
        <v>136</v>
      </c>
      <c r="F438" s="68">
        <v>25.88235294117647</v>
      </c>
      <c r="G438" s="65"/>
      <c r="H438" s="69"/>
      <c r="I438" s="70"/>
      <c r="J438" s="70"/>
      <c r="K438" s="34" t="s">
        <v>65</v>
      </c>
      <c r="L438" s="77">
        <v>438</v>
      </c>
      <c r="M438" s="77"/>
      <c r="N438" s="72"/>
      <c r="O438" s="79" t="s">
        <v>395</v>
      </c>
      <c r="P438" s="81">
        <v>43529.00832175926</v>
      </c>
      <c r="Q438" s="79" t="s">
        <v>404</v>
      </c>
      <c r="R438" s="79"/>
      <c r="S438" s="79"/>
      <c r="T438" s="79" t="s">
        <v>589</v>
      </c>
      <c r="U438" s="79"/>
      <c r="V438" s="82" t="s">
        <v>778</v>
      </c>
      <c r="W438" s="81">
        <v>43529.00832175926</v>
      </c>
      <c r="X438" s="82" t="s">
        <v>1048</v>
      </c>
      <c r="Y438" s="79"/>
      <c r="Z438" s="79"/>
      <c r="AA438" s="85" t="s">
        <v>1346</v>
      </c>
      <c r="AB438" s="79"/>
      <c r="AC438" s="79" t="b">
        <v>0</v>
      </c>
      <c r="AD438" s="79">
        <v>0</v>
      </c>
      <c r="AE438" s="85" t="s">
        <v>1389</v>
      </c>
      <c r="AF438" s="79" t="b">
        <v>0</v>
      </c>
      <c r="AG438" s="79" t="s">
        <v>1401</v>
      </c>
      <c r="AH438" s="79"/>
      <c r="AI438" s="85" t="s">
        <v>1389</v>
      </c>
      <c r="AJ438" s="79" t="b">
        <v>0</v>
      </c>
      <c r="AK438" s="79">
        <v>33</v>
      </c>
      <c r="AL438" s="85" t="s">
        <v>1207</v>
      </c>
      <c r="AM438" s="79" t="s">
        <v>1411</v>
      </c>
      <c r="AN438" s="79" t="b">
        <v>0</v>
      </c>
      <c r="AO438" s="85" t="s">
        <v>1207</v>
      </c>
      <c r="AP438" s="79" t="s">
        <v>176</v>
      </c>
      <c r="AQ438" s="79">
        <v>0</v>
      </c>
      <c r="AR438" s="79">
        <v>0</v>
      </c>
      <c r="AS438" s="79"/>
      <c r="AT438" s="79"/>
      <c r="AU438" s="79"/>
      <c r="AV438" s="79"/>
      <c r="AW438" s="79"/>
      <c r="AX438" s="79"/>
      <c r="AY438" s="79"/>
      <c r="AZ438" s="79"/>
      <c r="BA438">
        <v>5</v>
      </c>
      <c r="BB438" s="78" t="str">
        <f>REPLACE(INDEX(GroupVertices[Group],MATCH(Edges[[#This Row],[Vertex 1]],GroupVertices[Vertex],0)),1,1,"")</f>
        <v>3</v>
      </c>
      <c r="BC438" s="78" t="str">
        <f>REPLACE(INDEX(GroupVertices[Group],MATCH(Edges[[#This Row],[Vertex 2]],GroupVertices[Vertex],0)),1,1,"")</f>
        <v>1</v>
      </c>
      <c r="BD438" s="48">
        <v>2</v>
      </c>
      <c r="BE438" s="49">
        <v>9.090909090909092</v>
      </c>
      <c r="BF438" s="48">
        <v>2</v>
      </c>
      <c r="BG438" s="49">
        <v>9.090909090909092</v>
      </c>
      <c r="BH438" s="48">
        <v>0</v>
      </c>
      <c r="BI438" s="49">
        <v>0</v>
      </c>
      <c r="BJ438" s="48">
        <v>18</v>
      </c>
      <c r="BK438" s="49">
        <v>81.81818181818181</v>
      </c>
      <c r="BL438" s="48">
        <v>22</v>
      </c>
    </row>
    <row r="439" spans="1:64" ht="15">
      <c r="A439" s="64" t="s">
        <v>356</v>
      </c>
      <c r="B439" s="64" t="s">
        <v>350</v>
      </c>
      <c r="C439" s="65" t="s">
        <v>3682</v>
      </c>
      <c r="D439" s="66">
        <v>5.8</v>
      </c>
      <c r="E439" s="67" t="s">
        <v>136</v>
      </c>
      <c r="F439" s="68">
        <v>28.941176470588236</v>
      </c>
      <c r="G439" s="65"/>
      <c r="H439" s="69"/>
      <c r="I439" s="70"/>
      <c r="J439" s="70"/>
      <c r="K439" s="34" t="s">
        <v>66</v>
      </c>
      <c r="L439" s="77">
        <v>439</v>
      </c>
      <c r="M439" s="77"/>
      <c r="N439" s="72"/>
      <c r="O439" s="79" t="s">
        <v>395</v>
      </c>
      <c r="P439" s="81">
        <v>43533.67545138889</v>
      </c>
      <c r="Q439" s="79" t="s">
        <v>473</v>
      </c>
      <c r="R439" s="79"/>
      <c r="S439" s="79"/>
      <c r="T439" s="79" t="s">
        <v>586</v>
      </c>
      <c r="U439" s="79"/>
      <c r="V439" s="82" t="s">
        <v>778</v>
      </c>
      <c r="W439" s="81">
        <v>43533.67545138889</v>
      </c>
      <c r="X439" s="82" t="s">
        <v>1047</v>
      </c>
      <c r="Y439" s="79"/>
      <c r="Z439" s="79"/>
      <c r="AA439" s="85" t="s">
        <v>1345</v>
      </c>
      <c r="AB439" s="79"/>
      <c r="AC439" s="79" t="b">
        <v>0</v>
      </c>
      <c r="AD439" s="79">
        <v>0</v>
      </c>
      <c r="AE439" s="85" t="s">
        <v>1389</v>
      </c>
      <c r="AF439" s="79" t="b">
        <v>0</v>
      </c>
      <c r="AG439" s="79" t="s">
        <v>1401</v>
      </c>
      <c r="AH439" s="79"/>
      <c r="AI439" s="85" t="s">
        <v>1389</v>
      </c>
      <c r="AJ439" s="79" t="b">
        <v>0</v>
      </c>
      <c r="AK439" s="79">
        <v>3</v>
      </c>
      <c r="AL439" s="85" t="s">
        <v>1343</v>
      </c>
      <c r="AM439" s="79" t="s">
        <v>1411</v>
      </c>
      <c r="AN439" s="79" t="b">
        <v>0</v>
      </c>
      <c r="AO439" s="85" t="s">
        <v>1343</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3</v>
      </c>
      <c r="BC439" s="78" t="str">
        <f>REPLACE(INDEX(GroupVertices[Group],MATCH(Edges[[#This Row],[Vertex 2]],GroupVertices[Vertex],0)),1,1,"")</f>
        <v>2</v>
      </c>
      <c r="BD439" s="48">
        <v>1</v>
      </c>
      <c r="BE439" s="49">
        <v>5.2631578947368425</v>
      </c>
      <c r="BF439" s="48">
        <v>0</v>
      </c>
      <c r="BG439" s="49">
        <v>0</v>
      </c>
      <c r="BH439" s="48">
        <v>0</v>
      </c>
      <c r="BI439" s="49">
        <v>0</v>
      </c>
      <c r="BJ439" s="48">
        <v>18</v>
      </c>
      <c r="BK439" s="49">
        <v>94.73684210526316</v>
      </c>
      <c r="BL439" s="48">
        <v>19</v>
      </c>
    </row>
    <row r="440" spans="1:64" ht="15">
      <c r="A440" s="64" t="s">
        <v>356</v>
      </c>
      <c r="B440" s="64" t="s">
        <v>350</v>
      </c>
      <c r="C440" s="65" t="s">
        <v>3682</v>
      </c>
      <c r="D440" s="66">
        <v>5.8</v>
      </c>
      <c r="E440" s="67" t="s">
        <v>136</v>
      </c>
      <c r="F440" s="68">
        <v>28.941176470588236</v>
      </c>
      <c r="G440" s="65"/>
      <c r="H440" s="69"/>
      <c r="I440" s="70"/>
      <c r="J440" s="70"/>
      <c r="K440" s="34" t="s">
        <v>66</v>
      </c>
      <c r="L440" s="77">
        <v>440</v>
      </c>
      <c r="M440" s="77"/>
      <c r="N440" s="72"/>
      <c r="O440" s="79" t="s">
        <v>395</v>
      </c>
      <c r="P440" s="81">
        <v>43533.67549768519</v>
      </c>
      <c r="Q440" s="79" t="s">
        <v>467</v>
      </c>
      <c r="R440" s="79"/>
      <c r="S440" s="79"/>
      <c r="T440" s="79" t="s">
        <v>602</v>
      </c>
      <c r="U440" s="79"/>
      <c r="V440" s="82" t="s">
        <v>778</v>
      </c>
      <c r="W440" s="81">
        <v>43533.67549768519</v>
      </c>
      <c r="X440" s="82" t="s">
        <v>1049</v>
      </c>
      <c r="Y440" s="79"/>
      <c r="Z440" s="79"/>
      <c r="AA440" s="85" t="s">
        <v>1347</v>
      </c>
      <c r="AB440" s="79"/>
      <c r="AC440" s="79" t="b">
        <v>0</v>
      </c>
      <c r="AD440" s="79">
        <v>0</v>
      </c>
      <c r="AE440" s="85" t="s">
        <v>1389</v>
      </c>
      <c r="AF440" s="79" t="b">
        <v>0</v>
      </c>
      <c r="AG440" s="79" t="s">
        <v>1401</v>
      </c>
      <c r="AH440" s="79"/>
      <c r="AI440" s="85" t="s">
        <v>1389</v>
      </c>
      <c r="AJ440" s="79" t="b">
        <v>0</v>
      </c>
      <c r="AK440" s="79">
        <v>4</v>
      </c>
      <c r="AL440" s="85" t="s">
        <v>1359</v>
      </c>
      <c r="AM440" s="79" t="s">
        <v>1411</v>
      </c>
      <c r="AN440" s="79" t="b">
        <v>0</v>
      </c>
      <c r="AO440" s="85" t="s">
        <v>1359</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3</v>
      </c>
      <c r="BC440" s="78" t="str">
        <f>REPLACE(INDEX(GroupVertices[Group],MATCH(Edges[[#This Row],[Vertex 2]],GroupVertices[Vertex],0)),1,1,"")</f>
        <v>2</v>
      </c>
      <c r="BD440" s="48"/>
      <c r="BE440" s="49"/>
      <c r="BF440" s="48"/>
      <c r="BG440" s="49"/>
      <c r="BH440" s="48"/>
      <c r="BI440" s="49"/>
      <c r="BJ440" s="48"/>
      <c r="BK440" s="49"/>
      <c r="BL440" s="48"/>
    </row>
    <row r="441" spans="1:64" ht="15">
      <c r="A441" s="64" t="s">
        <v>356</v>
      </c>
      <c r="B441" s="64" t="s">
        <v>306</v>
      </c>
      <c r="C441" s="65" t="s">
        <v>3683</v>
      </c>
      <c r="D441" s="66">
        <v>8.6</v>
      </c>
      <c r="E441" s="67" t="s">
        <v>136</v>
      </c>
      <c r="F441" s="68">
        <v>25.88235294117647</v>
      </c>
      <c r="G441" s="65"/>
      <c r="H441" s="69"/>
      <c r="I441" s="70"/>
      <c r="J441" s="70"/>
      <c r="K441" s="34" t="s">
        <v>65</v>
      </c>
      <c r="L441" s="77">
        <v>441</v>
      </c>
      <c r="M441" s="77"/>
      <c r="N441" s="72"/>
      <c r="O441" s="79" t="s">
        <v>395</v>
      </c>
      <c r="P441" s="81">
        <v>43533.67549768519</v>
      </c>
      <c r="Q441" s="79" t="s">
        <v>467</v>
      </c>
      <c r="R441" s="79"/>
      <c r="S441" s="79"/>
      <c r="T441" s="79" t="s">
        <v>602</v>
      </c>
      <c r="U441" s="79"/>
      <c r="V441" s="82" t="s">
        <v>778</v>
      </c>
      <c r="W441" s="81">
        <v>43533.67549768519</v>
      </c>
      <c r="X441" s="82" t="s">
        <v>1049</v>
      </c>
      <c r="Y441" s="79"/>
      <c r="Z441" s="79"/>
      <c r="AA441" s="85" t="s">
        <v>1347</v>
      </c>
      <c r="AB441" s="79"/>
      <c r="AC441" s="79" t="b">
        <v>0</v>
      </c>
      <c r="AD441" s="79">
        <v>0</v>
      </c>
      <c r="AE441" s="85" t="s">
        <v>1389</v>
      </c>
      <c r="AF441" s="79" t="b">
        <v>0</v>
      </c>
      <c r="AG441" s="79" t="s">
        <v>1401</v>
      </c>
      <c r="AH441" s="79"/>
      <c r="AI441" s="85" t="s">
        <v>1389</v>
      </c>
      <c r="AJ441" s="79" t="b">
        <v>0</v>
      </c>
      <c r="AK441" s="79">
        <v>4</v>
      </c>
      <c r="AL441" s="85" t="s">
        <v>1359</v>
      </c>
      <c r="AM441" s="79" t="s">
        <v>1411</v>
      </c>
      <c r="AN441" s="79" t="b">
        <v>0</v>
      </c>
      <c r="AO441" s="85" t="s">
        <v>1359</v>
      </c>
      <c r="AP441" s="79" t="s">
        <v>176</v>
      </c>
      <c r="AQ441" s="79">
        <v>0</v>
      </c>
      <c r="AR441" s="79">
        <v>0</v>
      </c>
      <c r="AS441" s="79"/>
      <c r="AT441" s="79"/>
      <c r="AU441" s="79"/>
      <c r="AV441" s="79"/>
      <c r="AW441" s="79"/>
      <c r="AX441" s="79"/>
      <c r="AY441" s="79"/>
      <c r="AZ441" s="79"/>
      <c r="BA441">
        <v>5</v>
      </c>
      <c r="BB441" s="78" t="str">
        <f>REPLACE(INDEX(GroupVertices[Group],MATCH(Edges[[#This Row],[Vertex 1]],GroupVertices[Vertex],0)),1,1,"")</f>
        <v>3</v>
      </c>
      <c r="BC441" s="78" t="str">
        <f>REPLACE(INDEX(GroupVertices[Group],MATCH(Edges[[#This Row],[Vertex 2]],GroupVertices[Vertex],0)),1,1,"")</f>
        <v>1</v>
      </c>
      <c r="BD441" s="48">
        <v>2</v>
      </c>
      <c r="BE441" s="49">
        <v>10</v>
      </c>
      <c r="BF441" s="48">
        <v>1</v>
      </c>
      <c r="BG441" s="49">
        <v>5</v>
      </c>
      <c r="BH441" s="48">
        <v>0</v>
      </c>
      <c r="BI441" s="49">
        <v>0</v>
      </c>
      <c r="BJ441" s="48">
        <v>17</v>
      </c>
      <c r="BK441" s="49">
        <v>85</v>
      </c>
      <c r="BL441" s="48">
        <v>20</v>
      </c>
    </row>
    <row r="442" spans="1:64" ht="15">
      <c r="A442" s="64" t="s">
        <v>356</v>
      </c>
      <c r="B442" s="64" t="s">
        <v>306</v>
      </c>
      <c r="C442" s="65" t="s">
        <v>3683</v>
      </c>
      <c r="D442" s="66">
        <v>8.6</v>
      </c>
      <c r="E442" s="67" t="s">
        <v>136</v>
      </c>
      <c r="F442" s="68">
        <v>25.88235294117647</v>
      </c>
      <c r="G442" s="65"/>
      <c r="H442" s="69"/>
      <c r="I442" s="70"/>
      <c r="J442" s="70"/>
      <c r="K442" s="34" t="s">
        <v>65</v>
      </c>
      <c r="L442" s="77">
        <v>442</v>
      </c>
      <c r="M442" s="77"/>
      <c r="N442" s="72"/>
      <c r="O442" s="79" t="s">
        <v>395</v>
      </c>
      <c r="P442" s="81">
        <v>43533.67554398148</v>
      </c>
      <c r="Q442" s="79" t="s">
        <v>448</v>
      </c>
      <c r="R442" s="79"/>
      <c r="S442" s="79"/>
      <c r="T442" s="79" t="s">
        <v>584</v>
      </c>
      <c r="U442" s="79"/>
      <c r="V442" s="82" t="s">
        <v>778</v>
      </c>
      <c r="W442" s="81">
        <v>43533.67554398148</v>
      </c>
      <c r="X442" s="82" t="s">
        <v>1050</v>
      </c>
      <c r="Y442" s="79"/>
      <c r="Z442" s="79"/>
      <c r="AA442" s="85" t="s">
        <v>1348</v>
      </c>
      <c r="AB442" s="79"/>
      <c r="AC442" s="79" t="b">
        <v>0</v>
      </c>
      <c r="AD442" s="79">
        <v>0</v>
      </c>
      <c r="AE442" s="85" t="s">
        <v>1389</v>
      </c>
      <c r="AF442" s="79" t="b">
        <v>0</v>
      </c>
      <c r="AG442" s="79" t="s">
        <v>1401</v>
      </c>
      <c r="AH442" s="79"/>
      <c r="AI442" s="85" t="s">
        <v>1389</v>
      </c>
      <c r="AJ442" s="79" t="b">
        <v>0</v>
      </c>
      <c r="AK442" s="79">
        <v>11</v>
      </c>
      <c r="AL442" s="85" t="s">
        <v>1358</v>
      </c>
      <c r="AM442" s="79" t="s">
        <v>1411</v>
      </c>
      <c r="AN442" s="79" t="b">
        <v>0</v>
      </c>
      <c r="AO442" s="85" t="s">
        <v>1358</v>
      </c>
      <c r="AP442" s="79" t="s">
        <v>176</v>
      </c>
      <c r="AQ442" s="79">
        <v>0</v>
      </c>
      <c r="AR442" s="79">
        <v>0</v>
      </c>
      <c r="AS442" s="79"/>
      <c r="AT442" s="79"/>
      <c r="AU442" s="79"/>
      <c r="AV442" s="79"/>
      <c r="AW442" s="79"/>
      <c r="AX442" s="79"/>
      <c r="AY442" s="79"/>
      <c r="AZ442" s="79"/>
      <c r="BA442">
        <v>5</v>
      </c>
      <c r="BB442" s="78" t="str">
        <f>REPLACE(INDEX(GroupVertices[Group],MATCH(Edges[[#This Row],[Vertex 1]],GroupVertices[Vertex],0)),1,1,"")</f>
        <v>3</v>
      </c>
      <c r="BC442" s="78" t="str">
        <f>REPLACE(INDEX(GroupVertices[Group],MATCH(Edges[[#This Row],[Vertex 2]],GroupVertices[Vertex],0)),1,1,"")</f>
        <v>1</v>
      </c>
      <c r="BD442" s="48">
        <v>2</v>
      </c>
      <c r="BE442" s="49">
        <v>10</v>
      </c>
      <c r="BF442" s="48">
        <v>0</v>
      </c>
      <c r="BG442" s="49">
        <v>0</v>
      </c>
      <c r="BH442" s="48">
        <v>0</v>
      </c>
      <c r="BI442" s="49">
        <v>0</v>
      </c>
      <c r="BJ442" s="48">
        <v>18</v>
      </c>
      <c r="BK442" s="49">
        <v>90</v>
      </c>
      <c r="BL442" s="48">
        <v>20</v>
      </c>
    </row>
    <row r="443" spans="1:64" ht="15">
      <c r="A443" s="64" t="s">
        <v>356</v>
      </c>
      <c r="B443" s="64" t="s">
        <v>306</v>
      </c>
      <c r="C443" s="65" t="s">
        <v>3683</v>
      </c>
      <c r="D443" s="66">
        <v>8.6</v>
      </c>
      <c r="E443" s="67" t="s">
        <v>136</v>
      </c>
      <c r="F443" s="68">
        <v>25.88235294117647</v>
      </c>
      <c r="G443" s="65"/>
      <c r="H443" s="69"/>
      <c r="I443" s="70"/>
      <c r="J443" s="70"/>
      <c r="K443" s="34" t="s">
        <v>65</v>
      </c>
      <c r="L443" s="77">
        <v>443</v>
      </c>
      <c r="M443" s="77"/>
      <c r="N443" s="72"/>
      <c r="O443" s="79" t="s">
        <v>395</v>
      </c>
      <c r="P443" s="81">
        <v>43533.67556712963</v>
      </c>
      <c r="Q443" s="79" t="s">
        <v>497</v>
      </c>
      <c r="R443" s="79"/>
      <c r="S443" s="79"/>
      <c r="T443" s="79" t="s">
        <v>584</v>
      </c>
      <c r="U443" s="79"/>
      <c r="V443" s="82" t="s">
        <v>778</v>
      </c>
      <c r="W443" s="81">
        <v>43533.67556712963</v>
      </c>
      <c r="X443" s="82" t="s">
        <v>998</v>
      </c>
      <c r="Y443" s="79"/>
      <c r="Z443" s="79"/>
      <c r="AA443" s="85" t="s">
        <v>1296</v>
      </c>
      <c r="AB443" s="79"/>
      <c r="AC443" s="79" t="b">
        <v>0</v>
      </c>
      <c r="AD443" s="79">
        <v>0</v>
      </c>
      <c r="AE443" s="85" t="s">
        <v>1389</v>
      </c>
      <c r="AF443" s="79" t="b">
        <v>0</v>
      </c>
      <c r="AG443" s="79" t="s">
        <v>1401</v>
      </c>
      <c r="AH443" s="79"/>
      <c r="AI443" s="85" t="s">
        <v>1389</v>
      </c>
      <c r="AJ443" s="79" t="b">
        <v>0</v>
      </c>
      <c r="AK443" s="79">
        <v>3</v>
      </c>
      <c r="AL443" s="85" t="s">
        <v>1298</v>
      </c>
      <c r="AM443" s="79" t="s">
        <v>1411</v>
      </c>
      <c r="AN443" s="79" t="b">
        <v>0</v>
      </c>
      <c r="AO443" s="85" t="s">
        <v>1298</v>
      </c>
      <c r="AP443" s="79" t="s">
        <v>176</v>
      </c>
      <c r="AQ443" s="79">
        <v>0</v>
      </c>
      <c r="AR443" s="79">
        <v>0</v>
      </c>
      <c r="AS443" s="79"/>
      <c r="AT443" s="79"/>
      <c r="AU443" s="79"/>
      <c r="AV443" s="79"/>
      <c r="AW443" s="79"/>
      <c r="AX443" s="79"/>
      <c r="AY443" s="79"/>
      <c r="AZ443" s="79"/>
      <c r="BA443">
        <v>5</v>
      </c>
      <c r="BB443" s="78" t="str">
        <f>REPLACE(INDEX(GroupVertices[Group],MATCH(Edges[[#This Row],[Vertex 1]],GroupVertices[Vertex],0)),1,1,"")</f>
        <v>3</v>
      </c>
      <c r="BC443" s="78" t="str">
        <f>REPLACE(INDEX(GroupVertices[Group],MATCH(Edges[[#This Row],[Vertex 2]],GroupVertices[Vertex],0)),1,1,"")</f>
        <v>1</v>
      </c>
      <c r="BD443" s="48"/>
      <c r="BE443" s="49"/>
      <c r="BF443" s="48"/>
      <c r="BG443" s="49"/>
      <c r="BH443" s="48"/>
      <c r="BI443" s="49"/>
      <c r="BJ443" s="48"/>
      <c r="BK443" s="49"/>
      <c r="BL443" s="48"/>
    </row>
    <row r="444" spans="1:64" ht="15">
      <c r="A444" s="64" t="s">
        <v>356</v>
      </c>
      <c r="B444" s="64" t="s">
        <v>350</v>
      </c>
      <c r="C444" s="65" t="s">
        <v>3682</v>
      </c>
      <c r="D444" s="66">
        <v>5.8</v>
      </c>
      <c r="E444" s="67" t="s">
        <v>136</v>
      </c>
      <c r="F444" s="68">
        <v>28.941176470588236</v>
      </c>
      <c r="G444" s="65"/>
      <c r="H444" s="69"/>
      <c r="I444" s="70"/>
      <c r="J444" s="70"/>
      <c r="K444" s="34" t="s">
        <v>66</v>
      </c>
      <c r="L444" s="77">
        <v>444</v>
      </c>
      <c r="M444" s="77"/>
      <c r="N444" s="72"/>
      <c r="O444" s="79" t="s">
        <v>395</v>
      </c>
      <c r="P444" s="81">
        <v>43533.67556712963</v>
      </c>
      <c r="Q444" s="79" t="s">
        <v>497</v>
      </c>
      <c r="R444" s="79"/>
      <c r="S444" s="79"/>
      <c r="T444" s="79" t="s">
        <v>584</v>
      </c>
      <c r="U444" s="79"/>
      <c r="V444" s="82" t="s">
        <v>778</v>
      </c>
      <c r="W444" s="81">
        <v>43533.67556712963</v>
      </c>
      <c r="X444" s="82" t="s">
        <v>998</v>
      </c>
      <c r="Y444" s="79"/>
      <c r="Z444" s="79"/>
      <c r="AA444" s="85" t="s">
        <v>1296</v>
      </c>
      <c r="AB444" s="79"/>
      <c r="AC444" s="79" t="b">
        <v>0</v>
      </c>
      <c r="AD444" s="79">
        <v>0</v>
      </c>
      <c r="AE444" s="85" t="s">
        <v>1389</v>
      </c>
      <c r="AF444" s="79" t="b">
        <v>0</v>
      </c>
      <c r="AG444" s="79" t="s">
        <v>1401</v>
      </c>
      <c r="AH444" s="79"/>
      <c r="AI444" s="85" t="s">
        <v>1389</v>
      </c>
      <c r="AJ444" s="79" t="b">
        <v>0</v>
      </c>
      <c r="AK444" s="79">
        <v>3</v>
      </c>
      <c r="AL444" s="85" t="s">
        <v>1298</v>
      </c>
      <c r="AM444" s="79" t="s">
        <v>1411</v>
      </c>
      <c r="AN444" s="79" t="b">
        <v>0</v>
      </c>
      <c r="AO444" s="85" t="s">
        <v>1298</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3</v>
      </c>
      <c r="BC444" s="78" t="str">
        <f>REPLACE(INDEX(GroupVertices[Group],MATCH(Edges[[#This Row],[Vertex 2]],GroupVertices[Vertex],0)),1,1,"")</f>
        <v>2</v>
      </c>
      <c r="BD444" s="48"/>
      <c r="BE444" s="49"/>
      <c r="BF444" s="48"/>
      <c r="BG444" s="49"/>
      <c r="BH444" s="48"/>
      <c r="BI444" s="49"/>
      <c r="BJ444" s="48"/>
      <c r="BK444" s="49"/>
      <c r="BL444" s="48"/>
    </row>
    <row r="445" spans="1:64" ht="15">
      <c r="A445" s="64" t="s">
        <v>356</v>
      </c>
      <c r="B445" s="64" t="s">
        <v>306</v>
      </c>
      <c r="C445" s="65" t="s">
        <v>3683</v>
      </c>
      <c r="D445" s="66">
        <v>8.6</v>
      </c>
      <c r="E445" s="67" t="s">
        <v>136</v>
      </c>
      <c r="F445" s="68">
        <v>25.88235294117647</v>
      </c>
      <c r="G445" s="65"/>
      <c r="H445" s="69"/>
      <c r="I445" s="70"/>
      <c r="J445" s="70"/>
      <c r="K445" s="34" t="s">
        <v>65</v>
      </c>
      <c r="L445" s="77">
        <v>445</v>
      </c>
      <c r="M445" s="77"/>
      <c r="N445" s="72"/>
      <c r="O445" s="79" t="s">
        <v>395</v>
      </c>
      <c r="P445" s="81">
        <v>43533.67565972222</v>
      </c>
      <c r="Q445" s="79" t="s">
        <v>431</v>
      </c>
      <c r="R445" s="79"/>
      <c r="S445" s="79"/>
      <c r="T445" s="79" t="s">
        <v>603</v>
      </c>
      <c r="U445" s="79"/>
      <c r="V445" s="82" t="s">
        <v>778</v>
      </c>
      <c r="W445" s="81">
        <v>43533.67565972222</v>
      </c>
      <c r="X445" s="82" t="s">
        <v>999</v>
      </c>
      <c r="Y445" s="79"/>
      <c r="Z445" s="79"/>
      <c r="AA445" s="85" t="s">
        <v>1297</v>
      </c>
      <c r="AB445" s="79"/>
      <c r="AC445" s="79" t="b">
        <v>0</v>
      </c>
      <c r="AD445" s="79">
        <v>0</v>
      </c>
      <c r="AE445" s="85" t="s">
        <v>1389</v>
      </c>
      <c r="AF445" s="79" t="b">
        <v>0</v>
      </c>
      <c r="AG445" s="79" t="s">
        <v>1401</v>
      </c>
      <c r="AH445" s="79"/>
      <c r="AI445" s="85" t="s">
        <v>1389</v>
      </c>
      <c r="AJ445" s="79" t="b">
        <v>0</v>
      </c>
      <c r="AK445" s="79">
        <v>8</v>
      </c>
      <c r="AL445" s="85" t="s">
        <v>1293</v>
      </c>
      <c r="AM445" s="79" t="s">
        <v>1411</v>
      </c>
      <c r="AN445" s="79" t="b">
        <v>0</v>
      </c>
      <c r="AO445" s="85" t="s">
        <v>1293</v>
      </c>
      <c r="AP445" s="79" t="s">
        <v>176</v>
      </c>
      <c r="AQ445" s="79">
        <v>0</v>
      </c>
      <c r="AR445" s="79">
        <v>0</v>
      </c>
      <c r="AS445" s="79"/>
      <c r="AT445" s="79"/>
      <c r="AU445" s="79"/>
      <c r="AV445" s="79"/>
      <c r="AW445" s="79"/>
      <c r="AX445" s="79"/>
      <c r="AY445" s="79"/>
      <c r="AZ445" s="79"/>
      <c r="BA445">
        <v>5</v>
      </c>
      <c r="BB445" s="78" t="str">
        <f>REPLACE(INDEX(GroupVertices[Group],MATCH(Edges[[#This Row],[Vertex 1]],GroupVertices[Vertex],0)),1,1,"")</f>
        <v>3</v>
      </c>
      <c r="BC445" s="78" t="str">
        <f>REPLACE(INDEX(GroupVertices[Group],MATCH(Edges[[#This Row],[Vertex 2]],GroupVertices[Vertex],0)),1,1,"")</f>
        <v>1</v>
      </c>
      <c r="BD445" s="48">
        <v>1</v>
      </c>
      <c r="BE445" s="49">
        <v>5.2631578947368425</v>
      </c>
      <c r="BF445" s="48">
        <v>0</v>
      </c>
      <c r="BG445" s="49">
        <v>0</v>
      </c>
      <c r="BH445" s="48">
        <v>0</v>
      </c>
      <c r="BI445" s="49">
        <v>0</v>
      </c>
      <c r="BJ445" s="48">
        <v>18</v>
      </c>
      <c r="BK445" s="49">
        <v>94.73684210526316</v>
      </c>
      <c r="BL445" s="48">
        <v>19</v>
      </c>
    </row>
    <row r="446" spans="1:64" ht="15">
      <c r="A446" s="64" t="s">
        <v>350</v>
      </c>
      <c r="B446" s="64" t="s">
        <v>356</v>
      </c>
      <c r="C446" s="65" t="s">
        <v>3679</v>
      </c>
      <c r="D446" s="66">
        <v>4.4</v>
      </c>
      <c r="E446" s="67" t="s">
        <v>136</v>
      </c>
      <c r="F446" s="68">
        <v>30.470588235294116</v>
      </c>
      <c r="G446" s="65"/>
      <c r="H446" s="69"/>
      <c r="I446" s="70"/>
      <c r="J446" s="70"/>
      <c r="K446" s="34" t="s">
        <v>66</v>
      </c>
      <c r="L446" s="77">
        <v>446</v>
      </c>
      <c r="M446" s="77"/>
      <c r="N446" s="72"/>
      <c r="O446" s="79" t="s">
        <v>395</v>
      </c>
      <c r="P446" s="81">
        <v>43533.66327546296</v>
      </c>
      <c r="Q446" s="79" t="s">
        <v>499</v>
      </c>
      <c r="R446" s="82" t="s">
        <v>560</v>
      </c>
      <c r="S446" s="79" t="s">
        <v>580</v>
      </c>
      <c r="T446" s="79" t="s">
        <v>604</v>
      </c>
      <c r="U446" s="79"/>
      <c r="V446" s="82" t="s">
        <v>772</v>
      </c>
      <c r="W446" s="81">
        <v>43533.66327546296</v>
      </c>
      <c r="X446" s="82" t="s">
        <v>1000</v>
      </c>
      <c r="Y446" s="79"/>
      <c r="Z446" s="79"/>
      <c r="AA446" s="85" t="s">
        <v>1298</v>
      </c>
      <c r="AB446" s="85" t="s">
        <v>1385</v>
      </c>
      <c r="AC446" s="79" t="b">
        <v>0</v>
      </c>
      <c r="AD446" s="79">
        <v>8</v>
      </c>
      <c r="AE446" s="85" t="s">
        <v>1396</v>
      </c>
      <c r="AF446" s="79" t="b">
        <v>0</v>
      </c>
      <c r="AG446" s="79" t="s">
        <v>1401</v>
      </c>
      <c r="AH446" s="79"/>
      <c r="AI446" s="85" t="s">
        <v>1389</v>
      </c>
      <c r="AJ446" s="79" t="b">
        <v>0</v>
      </c>
      <c r="AK446" s="79">
        <v>3</v>
      </c>
      <c r="AL446" s="85" t="s">
        <v>1389</v>
      </c>
      <c r="AM446" s="79" t="s">
        <v>1414</v>
      </c>
      <c r="AN446" s="79" t="b">
        <v>0</v>
      </c>
      <c r="AO446" s="85" t="s">
        <v>1385</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2</v>
      </c>
      <c r="BC446" s="78" t="str">
        <f>REPLACE(INDEX(GroupVertices[Group],MATCH(Edges[[#This Row],[Vertex 2]],GroupVertices[Vertex],0)),1,1,"")</f>
        <v>3</v>
      </c>
      <c r="BD446" s="48"/>
      <c r="BE446" s="49"/>
      <c r="BF446" s="48"/>
      <c r="BG446" s="49"/>
      <c r="BH446" s="48"/>
      <c r="BI446" s="49"/>
      <c r="BJ446" s="48"/>
      <c r="BK446" s="49"/>
      <c r="BL446" s="48"/>
    </row>
    <row r="447" spans="1:64" ht="15">
      <c r="A447" s="64" t="s">
        <v>350</v>
      </c>
      <c r="B447" s="64" t="s">
        <v>356</v>
      </c>
      <c r="C447" s="65" t="s">
        <v>3679</v>
      </c>
      <c r="D447" s="66">
        <v>4.4</v>
      </c>
      <c r="E447" s="67" t="s">
        <v>136</v>
      </c>
      <c r="F447" s="68">
        <v>30.470588235294116</v>
      </c>
      <c r="G447" s="65"/>
      <c r="H447" s="69"/>
      <c r="I447" s="70"/>
      <c r="J447" s="70"/>
      <c r="K447" s="34" t="s">
        <v>66</v>
      </c>
      <c r="L447" s="77">
        <v>447</v>
      </c>
      <c r="M447" s="77"/>
      <c r="N447" s="72"/>
      <c r="O447" s="79" t="s">
        <v>395</v>
      </c>
      <c r="P447" s="81">
        <v>43533.7128125</v>
      </c>
      <c r="Q447" s="79" t="s">
        <v>506</v>
      </c>
      <c r="R447" s="79"/>
      <c r="S447" s="79"/>
      <c r="T447" s="79" t="s">
        <v>584</v>
      </c>
      <c r="U447" s="79"/>
      <c r="V447" s="82" t="s">
        <v>772</v>
      </c>
      <c r="W447" s="81">
        <v>43533.7128125</v>
      </c>
      <c r="X447" s="82" t="s">
        <v>1011</v>
      </c>
      <c r="Y447" s="79"/>
      <c r="Z447" s="79"/>
      <c r="AA447" s="85" t="s">
        <v>1309</v>
      </c>
      <c r="AB447" s="85" t="s">
        <v>1387</v>
      </c>
      <c r="AC447" s="79" t="b">
        <v>0</v>
      </c>
      <c r="AD447" s="79">
        <v>0</v>
      </c>
      <c r="AE447" s="85" t="s">
        <v>1399</v>
      </c>
      <c r="AF447" s="79" t="b">
        <v>0</v>
      </c>
      <c r="AG447" s="79" t="s">
        <v>1401</v>
      </c>
      <c r="AH447" s="79"/>
      <c r="AI447" s="85" t="s">
        <v>1389</v>
      </c>
      <c r="AJ447" s="79" t="b">
        <v>0</v>
      </c>
      <c r="AK447" s="79">
        <v>0</v>
      </c>
      <c r="AL447" s="85" t="s">
        <v>1389</v>
      </c>
      <c r="AM447" s="79" t="s">
        <v>1412</v>
      </c>
      <c r="AN447" s="79" t="b">
        <v>0</v>
      </c>
      <c r="AO447" s="85" t="s">
        <v>1387</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2</v>
      </c>
      <c r="BC447" s="78" t="str">
        <f>REPLACE(INDEX(GroupVertices[Group],MATCH(Edges[[#This Row],[Vertex 2]],GroupVertices[Vertex],0)),1,1,"")</f>
        <v>3</v>
      </c>
      <c r="BD447" s="48"/>
      <c r="BE447" s="49"/>
      <c r="BF447" s="48"/>
      <c r="BG447" s="49"/>
      <c r="BH447" s="48"/>
      <c r="BI447" s="49"/>
      <c r="BJ447" s="48"/>
      <c r="BK447" s="49"/>
      <c r="BL447" s="48"/>
    </row>
    <row r="448" spans="1:64" ht="15">
      <c r="A448" s="64" t="s">
        <v>306</v>
      </c>
      <c r="B448" s="64" t="s">
        <v>350</v>
      </c>
      <c r="C448" s="65" t="s">
        <v>3685</v>
      </c>
      <c r="D448" s="66">
        <v>10</v>
      </c>
      <c r="E448" s="67" t="s">
        <v>136</v>
      </c>
      <c r="F448" s="68">
        <v>10.588235294117649</v>
      </c>
      <c r="G448" s="65"/>
      <c r="H448" s="69"/>
      <c r="I448" s="70"/>
      <c r="J448" s="70"/>
      <c r="K448" s="34" t="s">
        <v>66</v>
      </c>
      <c r="L448" s="77">
        <v>448</v>
      </c>
      <c r="M448" s="77"/>
      <c r="N448" s="72"/>
      <c r="O448" s="79" t="s">
        <v>395</v>
      </c>
      <c r="P448" s="81">
        <v>43528.913819444446</v>
      </c>
      <c r="Q448" s="79" t="s">
        <v>457</v>
      </c>
      <c r="R448" s="79"/>
      <c r="S448" s="79"/>
      <c r="T448" s="79" t="s">
        <v>605</v>
      </c>
      <c r="U448" s="82" t="s">
        <v>629</v>
      </c>
      <c r="V448" s="82" t="s">
        <v>629</v>
      </c>
      <c r="W448" s="81">
        <v>43528.913819444446</v>
      </c>
      <c r="X448" s="82" t="s">
        <v>909</v>
      </c>
      <c r="Y448" s="79"/>
      <c r="Z448" s="79"/>
      <c r="AA448" s="85" t="s">
        <v>1207</v>
      </c>
      <c r="AB448" s="79"/>
      <c r="AC448" s="79" t="b">
        <v>0</v>
      </c>
      <c r="AD448" s="79">
        <v>54</v>
      </c>
      <c r="AE448" s="85" t="s">
        <v>1389</v>
      </c>
      <c r="AF448" s="79" t="b">
        <v>0</v>
      </c>
      <c r="AG448" s="79" t="s">
        <v>1401</v>
      </c>
      <c r="AH448" s="79"/>
      <c r="AI448" s="85" t="s">
        <v>1389</v>
      </c>
      <c r="AJ448" s="79" t="b">
        <v>0</v>
      </c>
      <c r="AK448" s="79">
        <v>33</v>
      </c>
      <c r="AL448" s="85" t="s">
        <v>1389</v>
      </c>
      <c r="AM448" s="79" t="s">
        <v>1412</v>
      </c>
      <c r="AN448" s="79" t="b">
        <v>0</v>
      </c>
      <c r="AO448" s="85" t="s">
        <v>1207</v>
      </c>
      <c r="AP448" s="79" t="s">
        <v>176</v>
      </c>
      <c r="AQ448" s="79">
        <v>0</v>
      </c>
      <c r="AR448" s="79">
        <v>0</v>
      </c>
      <c r="AS448" s="79"/>
      <c r="AT448" s="79"/>
      <c r="AU448" s="79"/>
      <c r="AV448" s="79"/>
      <c r="AW448" s="79"/>
      <c r="AX448" s="79"/>
      <c r="AY448" s="79"/>
      <c r="AZ448" s="79"/>
      <c r="BA448">
        <v>15</v>
      </c>
      <c r="BB448" s="78" t="str">
        <f>REPLACE(INDEX(GroupVertices[Group],MATCH(Edges[[#This Row],[Vertex 1]],GroupVertices[Vertex],0)),1,1,"")</f>
        <v>1</v>
      </c>
      <c r="BC448" s="78" t="str">
        <f>REPLACE(INDEX(GroupVertices[Group],MATCH(Edges[[#This Row],[Vertex 2]],GroupVertices[Vertex],0)),1,1,"")</f>
        <v>2</v>
      </c>
      <c r="BD448" s="48"/>
      <c r="BE448" s="49"/>
      <c r="BF448" s="48"/>
      <c r="BG448" s="49"/>
      <c r="BH448" s="48"/>
      <c r="BI448" s="49"/>
      <c r="BJ448" s="48"/>
      <c r="BK448" s="49"/>
      <c r="BL448" s="48"/>
    </row>
    <row r="449" spans="1:64" ht="15">
      <c r="A449" s="64" t="s">
        <v>306</v>
      </c>
      <c r="B449" s="64" t="s">
        <v>350</v>
      </c>
      <c r="C449" s="65" t="s">
        <v>3685</v>
      </c>
      <c r="D449" s="66">
        <v>10</v>
      </c>
      <c r="E449" s="67" t="s">
        <v>136</v>
      </c>
      <c r="F449" s="68">
        <v>10.588235294117649</v>
      </c>
      <c r="G449" s="65"/>
      <c r="H449" s="69"/>
      <c r="I449" s="70"/>
      <c r="J449" s="70"/>
      <c r="K449" s="34" t="s">
        <v>66</v>
      </c>
      <c r="L449" s="77">
        <v>449</v>
      </c>
      <c r="M449" s="77"/>
      <c r="N449" s="72"/>
      <c r="O449" s="79" t="s">
        <v>395</v>
      </c>
      <c r="P449" s="81">
        <v>43533.15550925926</v>
      </c>
      <c r="Q449" s="79" t="s">
        <v>417</v>
      </c>
      <c r="R449" s="79"/>
      <c r="S449" s="79"/>
      <c r="T449" s="79" t="s">
        <v>598</v>
      </c>
      <c r="U449" s="79"/>
      <c r="V449" s="82" t="s">
        <v>754</v>
      </c>
      <c r="W449" s="81">
        <v>43533.15550925926</v>
      </c>
      <c r="X449" s="82" t="s">
        <v>1031</v>
      </c>
      <c r="Y449" s="79"/>
      <c r="Z449" s="79"/>
      <c r="AA449" s="85" t="s">
        <v>1329</v>
      </c>
      <c r="AB449" s="79"/>
      <c r="AC449" s="79" t="b">
        <v>0</v>
      </c>
      <c r="AD449" s="79">
        <v>0</v>
      </c>
      <c r="AE449" s="85" t="s">
        <v>1389</v>
      </c>
      <c r="AF449" s="79" t="b">
        <v>0</v>
      </c>
      <c r="AG449" s="79" t="s">
        <v>1401</v>
      </c>
      <c r="AH449" s="79"/>
      <c r="AI449" s="85" t="s">
        <v>1389</v>
      </c>
      <c r="AJ449" s="79" t="b">
        <v>0</v>
      </c>
      <c r="AK449" s="79">
        <v>16</v>
      </c>
      <c r="AL449" s="85" t="s">
        <v>1325</v>
      </c>
      <c r="AM449" s="79" t="s">
        <v>1412</v>
      </c>
      <c r="AN449" s="79" t="b">
        <v>0</v>
      </c>
      <c r="AO449" s="85" t="s">
        <v>1325</v>
      </c>
      <c r="AP449" s="79" t="s">
        <v>176</v>
      </c>
      <c r="AQ449" s="79">
        <v>0</v>
      </c>
      <c r="AR449" s="79">
        <v>0</v>
      </c>
      <c r="AS449" s="79"/>
      <c r="AT449" s="79"/>
      <c r="AU449" s="79"/>
      <c r="AV449" s="79"/>
      <c r="AW449" s="79"/>
      <c r="AX449" s="79"/>
      <c r="AY449" s="79"/>
      <c r="AZ449" s="79"/>
      <c r="BA449">
        <v>15</v>
      </c>
      <c r="BB449" s="78" t="str">
        <f>REPLACE(INDEX(GroupVertices[Group],MATCH(Edges[[#This Row],[Vertex 1]],GroupVertices[Vertex],0)),1,1,"")</f>
        <v>1</v>
      </c>
      <c r="BC449" s="78" t="str">
        <f>REPLACE(INDEX(GroupVertices[Group],MATCH(Edges[[#This Row],[Vertex 2]],GroupVertices[Vertex],0)),1,1,"")</f>
        <v>2</v>
      </c>
      <c r="BD449" s="48"/>
      <c r="BE449" s="49"/>
      <c r="BF449" s="48"/>
      <c r="BG449" s="49"/>
      <c r="BH449" s="48"/>
      <c r="BI449" s="49"/>
      <c r="BJ449" s="48"/>
      <c r="BK449" s="49"/>
      <c r="BL449" s="48"/>
    </row>
    <row r="450" spans="1:64" ht="15">
      <c r="A450" s="64" t="s">
        <v>306</v>
      </c>
      <c r="B450" s="64" t="s">
        <v>350</v>
      </c>
      <c r="C450" s="65" t="s">
        <v>3685</v>
      </c>
      <c r="D450" s="66">
        <v>10</v>
      </c>
      <c r="E450" s="67" t="s">
        <v>136</v>
      </c>
      <c r="F450" s="68">
        <v>10.588235294117649</v>
      </c>
      <c r="G450" s="65"/>
      <c r="H450" s="69"/>
      <c r="I450" s="70"/>
      <c r="J450" s="70"/>
      <c r="K450" s="34" t="s">
        <v>66</v>
      </c>
      <c r="L450" s="77">
        <v>450</v>
      </c>
      <c r="M450" s="77"/>
      <c r="N450" s="72"/>
      <c r="O450" s="79" t="s">
        <v>395</v>
      </c>
      <c r="P450" s="81">
        <v>43533.64240740741</v>
      </c>
      <c r="Q450" s="79" t="s">
        <v>419</v>
      </c>
      <c r="R450" s="82" t="s">
        <v>546</v>
      </c>
      <c r="S450" s="79" t="s">
        <v>576</v>
      </c>
      <c r="T450" s="79" t="s">
        <v>586</v>
      </c>
      <c r="U450" s="79"/>
      <c r="V450" s="82" t="s">
        <v>754</v>
      </c>
      <c r="W450" s="81">
        <v>43533.64240740741</v>
      </c>
      <c r="X450" s="82" t="s">
        <v>1051</v>
      </c>
      <c r="Y450" s="79"/>
      <c r="Z450" s="79"/>
      <c r="AA450" s="85" t="s">
        <v>1349</v>
      </c>
      <c r="AB450" s="79"/>
      <c r="AC450" s="79" t="b">
        <v>0</v>
      </c>
      <c r="AD450" s="79">
        <v>0</v>
      </c>
      <c r="AE450" s="85" t="s">
        <v>1389</v>
      </c>
      <c r="AF450" s="79" t="b">
        <v>1</v>
      </c>
      <c r="AG450" s="79" t="s">
        <v>1401</v>
      </c>
      <c r="AH450" s="79"/>
      <c r="AI450" s="85" t="s">
        <v>1325</v>
      </c>
      <c r="AJ450" s="79" t="b">
        <v>0</v>
      </c>
      <c r="AK450" s="79">
        <v>6</v>
      </c>
      <c r="AL450" s="85" t="s">
        <v>1368</v>
      </c>
      <c r="AM450" s="79" t="s">
        <v>1411</v>
      </c>
      <c r="AN450" s="79" t="b">
        <v>0</v>
      </c>
      <c r="AO450" s="85" t="s">
        <v>1368</v>
      </c>
      <c r="AP450" s="79" t="s">
        <v>176</v>
      </c>
      <c r="AQ450" s="79">
        <v>0</v>
      </c>
      <c r="AR450" s="79">
        <v>0</v>
      </c>
      <c r="AS450" s="79"/>
      <c r="AT450" s="79"/>
      <c r="AU450" s="79"/>
      <c r="AV450" s="79"/>
      <c r="AW450" s="79"/>
      <c r="AX450" s="79"/>
      <c r="AY450" s="79"/>
      <c r="AZ450" s="79"/>
      <c r="BA450">
        <v>15</v>
      </c>
      <c r="BB450" s="78" t="str">
        <f>REPLACE(INDEX(GroupVertices[Group],MATCH(Edges[[#This Row],[Vertex 1]],GroupVertices[Vertex],0)),1,1,"")</f>
        <v>1</v>
      </c>
      <c r="BC450" s="78" t="str">
        <f>REPLACE(INDEX(GroupVertices[Group],MATCH(Edges[[#This Row],[Vertex 2]],GroupVertices[Vertex],0)),1,1,"")</f>
        <v>2</v>
      </c>
      <c r="BD450" s="48">
        <v>1</v>
      </c>
      <c r="BE450" s="49">
        <v>6.666666666666667</v>
      </c>
      <c r="BF450" s="48">
        <v>0</v>
      </c>
      <c r="BG450" s="49">
        <v>0</v>
      </c>
      <c r="BH450" s="48">
        <v>0</v>
      </c>
      <c r="BI450" s="49">
        <v>0</v>
      </c>
      <c r="BJ450" s="48">
        <v>14</v>
      </c>
      <c r="BK450" s="49">
        <v>93.33333333333333</v>
      </c>
      <c r="BL450" s="48">
        <v>15</v>
      </c>
    </row>
    <row r="451" spans="1:64" ht="15">
      <c r="A451" s="64" t="s">
        <v>306</v>
      </c>
      <c r="B451" s="64" t="s">
        <v>350</v>
      </c>
      <c r="C451" s="65" t="s">
        <v>3685</v>
      </c>
      <c r="D451" s="66">
        <v>10</v>
      </c>
      <c r="E451" s="67" t="s">
        <v>136</v>
      </c>
      <c r="F451" s="68">
        <v>10.588235294117649</v>
      </c>
      <c r="G451" s="65"/>
      <c r="H451" s="69"/>
      <c r="I451" s="70"/>
      <c r="J451" s="70"/>
      <c r="K451" s="34" t="s">
        <v>66</v>
      </c>
      <c r="L451" s="77">
        <v>451</v>
      </c>
      <c r="M451" s="77"/>
      <c r="N451" s="72"/>
      <c r="O451" s="79" t="s">
        <v>395</v>
      </c>
      <c r="P451" s="81">
        <v>43533.64498842593</v>
      </c>
      <c r="Q451" s="79" t="s">
        <v>517</v>
      </c>
      <c r="R451" s="79"/>
      <c r="S451" s="79"/>
      <c r="T451" s="79" t="s">
        <v>599</v>
      </c>
      <c r="U451" s="82" t="s">
        <v>639</v>
      </c>
      <c r="V451" s="82" t="s">
        <v>639</v>
      </c>
      <c r="W451" s="81">
        <v>43533.64498842593</v>
      </c>
      <c r="X451" s="82" t="s">
        <v>1052</v>
      </c>
      <c r="Y451" s="79"/>
      <c r="Z451" s="79"/>
      <c r="AA451" s="85" t="s">
        <v>1350</v>
      </c>
      <c r="AB451" s="79"/>
      <c r="AC451" s="79" t="b">
        <v>0</v>
      </c>
      <c r="AD451" s="79">
        <v>8</v>
      </c>
      <c r="AE451" s="85" t="s">
        <v>1389</v>
      </c>
      <c r="AF451" s="79" t="b">
        <v>0</v>
      </c>
      <c r="AG451" s="79" t="s">
        <v>1401</v>
      </c>
      <c r="AH451" s="79"/>
      <c r="AI451" s="85" t="s">
        <v>1389</v>
      </c>
      <c r="AJ451" s="79" t="b">
        <v>0</v>
      </c>
      <c r="AK451" s="79">
        <v>2</v>
      </c>
      <c r="AL451" s="85" t="s">
        <v>1389</v>
      </c>
      <c r="AM451" s="79" t="s">
        <v>1411</v>
      </c>
      <c r="AN451" s="79" t="b">
        <v>0</v>
      </c>
      <c r="AO451" s="85" t="s">
        <v>1350</v>
      </c>
      <c r="AP451" s="79" t="s">
        <v>176</v>
      </c>
      <c r="AQ451" s="79">
        <v>0</v>
      </c>
      <c r="AR451" s="79">
        <v>0</v>
      </c>
      <c r="AS451" s="79"/>
      <c r="AT451" s="79"/>
      <c r="AU451" s="79"/>
      <c r="AV451" s="79"/>
      <c r="AW451" s="79"/>
      <c r="AX451" s="79"/>
      <c r="AY451" s="79"/>
      <c r="AZ451" s="79"/>
      <c r="BA451">
        <v>15</v>
      </c>
      <c r="BB451" s="78" t="str">
        <f>REPLACE(INDEX(GroupVertices[Group],MATCH(Edges[[#This Row],[Vertex 1]],GroupVertices[Vertex],0)),1,1,"")</f>
        <v>1</v>
      </c>
      <c r="BC451" s="78" t="str">
        <f>REPLACE(INDEX(GroupVertices[Group],MATCH(Edges[[#This Row],[Vertex 2]],GroupVertices[Vertex],0)),1,1,"")</f>
        <v>2</v>
      </c>
      <c r="BD451" s="48">
        <v>0</v>
      </c>
      <c r="BE451" s="49">
        <v>0</v>
      </c>
      <c r="BF451" s="48">
        <v>0</v>
      </c>
      <c r="BG451" s="49">
        <v>0</v>
      </c>
      <c r="BH451" s="48">
        <v>0</v>
      </c>
      <c r="BI451" s="49">
        <v>0</v>
      </c>
      <c r="BJ451" s="48">
        <v>15</v>
      </c>
      <c r="BK451" s="49">
        <v>100</v>
      </c>
      <c r="BL451" s="48">
        <v>15</v>
      </c>
    </row>
    <row r="452" spans="1:64" ht="15">
      <c r="A452" s="64" t="s">
        <v>306</v>
      </c>
      <c r="B452" s="64" t="s">
        <v>350</v>
      </c>
      <c r="C452" s="65" t="s">
        <v>3685</v>
      </c>
      <c r="D452" s="66">
        <v>10</v>
      </c>
      <c r="E452" s="67" t="s">
        <v>136</v>
      </c>
      <c r="F452" s="68">
        <v>10.588235294117649</v>
      </c>
      <c r="G452" s="65"/>
      <c r="H452" s="69"/>
      <c r="I452" s="70"/>
      <c r="J452" s="70"/>
      <c r="K452" s="34" t="s">
        <v>66</v>
      </c>
      <c r="L452" s="77">
        <v>452</v>
      </c>
      <c r="M452" s="77"/>
      <c r="N452" s="72"/>
      <c r="O452" s="79" t="s">
        <v>395</v>
      </c>
      <c r="P452" s="81">
        <v>43533.64706018518</v>
      </c>
      <c r="Q452" s="79" t="s">
        <v>441</v>
      </c>
      <c r="R452" s="79"/>
      <c r="S452" s="79"/>
      <c r="T452" s="79" t="s">
        <v>602</v>
      </c>
      <c r="U452" s="79"/>
      <c r="V452" s="82" t="s">
        <v>754</v>
      </c>
      <c r="W452" s="81">
        <v>43533.64706018518</v>
      </c>
      <c r="X452" s="82" t="s">
        <v>1053</v>
      </c>
      <c r="Y452" s="79"/>
      <c r="Z452" s="79"/>
      <c r="AA452" s="85" t="s">
        <v>1351</v>
      </c>
      <c r="AB452" s="79"/>
      <c r="AC452" s="79" t="b">
        <v>0</v>
      </c>
      <c r="AD452" s="79">
        <v>0</v>
      </c>
      <c r="AE452" s="85" t="s">
        <v>1389</v>
      </c>
      <c r="AF452" s="79" t="b">
        <v>0</v>
      </c>
      <c r="AG452" s="79" t="s">
        <v>1401</v>
      </c>
      <c r="AH452" s="79"/>
      <c r="AI452" s="85" t="s">
        <v>1389</v>
      </c>
      <c r="AJ452" s="79" t="b">
        <v>0</v>
      </c>
      <c r="AK452" s="79">
        <v>3</v>
      </c>
      <c r="AL452" s="85" t="s">
        <v>1369</v>
      </c>
      <c r="AM452" s="79" t="s">
        <v>1411</v>
      </c>
      <c r="AN452" s="79" t="b">
        <v>0</v>
      </c>
      <c r="AO452" s="85" t="s">
        <v>1369</v>
      </c>
      <c r="AP452" s="79" t="s">
        <v>176</v>
      </c>
      <c r="AQ452" s="79">
        <v>0</v>
      </c>
      <c r="AR452" s="79">
        <v>0</v>
      </c>
      <c r="AS452" s="79"/>
      <c r="AT452" s="79"/>
      <c r="AU452" s="79"/>
      <c r="AV452" s="79"/>
      <c r="AW452" s="79"/>
      <c r="AX452" s="79"/>
      <c r="AY452" s="79"/>
      <c r="AZ452" s="79"/>
      <c r="BA452">
        <v>15</v>
      </c>
      <c r="BB452" s="78" t="str">
        <f>REPLACE(INDEX(GroupVertices[Group],MATCH(Edges[[#This Row],[Vertex 1]],GroupVertices[Vertex],0)),1,1,"")</f>
        <v>1</v>
      </c>
      <c r="BC452" s="78" t="str">
        <f>REPLACE(INDEX(GroupVertices[Group],MATCH(Edges[[#This Row],[Vertex 2]],GroupVertices[Vertex],0)),1,1,"")</f>
        <v>2</v>
      </c>
      <c r="BD452" s="48">
        <v>1</v>
      </c>
      <c r="BE452" s="49">
        <v>4.761904761904762</v>
      </c>
      <c r="BF452" s="48">
        <v>0</v>
      </c>
      <c r="BG452" s="49">
        <v>0</v>
      </c>
      <c r="BH452" s="48">
        <v>0</v>
      </c>
      <c r="BI452" s="49">
        <v>0</v>
      </c>
      <c r="BJ452" s="48">
        <v>20</v>
      </c>
      <c r="BK452" s="49">
        <v>95.23809523809524</v>
      </c>
      <c r="BL452" s="48">
        <v>21</v>
      </c>
    </row>
    <row r="453" spans="1:64" ht="15">
      <c r="A453" s="64" t="s">
        <v>306</v>
      </c>
      <c r="B453" s="64" t="s">
        <v>350</v>
      </c>
      <c r="C453" s="65" t="s">
        <v>3685</v>
      </c>
      <c r="D453" s="66">
        <v>10</v>
      </c>
      <c r="E453" s="67" t="s">
        <v>136</v>
      </c>
      <c r="F453" s="68">
        <v>10.588235294117649</v>
      </c>
      <c r="G453" s="65"/>
      <c r="H453" s="69"/>
      <c r="I453" s="70"/>
      <c r="J453" s="70"/>
      <c r="K453" s="34" t="s">
        <v>66</v>
      </c>
      <c r="L453" s="77">
        <v>453</v>
      </c>
      <c r="M453" s="77"/>
      <c r="N453" s="72"/>
      <c r="O453" s="79" t="s">
        <v>395</v>
      </c>
      <c r="P453" s="81">
        <v>43533.650625</v>
      </c>
      <c r="Q453" s="79" t="s">
        <v>469</v>
      </c>
      <c r="R453" s="79"/>
      <c r="S453" s="79"/>
      <c r="T453" s="79"/>
      <c r="U453" s="79"/>
      <c r="V453" s="82" t="s">
        <v>754</v>
      </c>
      <c r="W453" s="81">
        <v>43533.650625</v>
      </c>
      <c r="X453" s="82" t="s">
        <v>1054</v>
      </c>
      <c r="Y453" s="79"/>
      <c r="Z453" s="79"/>
      <c r="AA453" s="85" t="s">
        <v>1352</v>
      </c>
      <c r="AB453" s="79"/>
      <c r="AC453" s="79" t="b">
        <v>0</v>
      </c>
      <c r="AD453" s="79">
        <v>0</v>
      </c>
      <c r="AE453" s="85" t="s">
        <v>1389</v>
      </c>
      <c r="AF453" s="79" t="b">
        <v>0</v>
      </c>
      <c r="AG453" s="79" t="s">
        <v>1401</v>
      </c>
      <c r="AH453" s="79"/>
      <c r="AI453" s="85" t="s">
        <v>1389</v>
      </c>
      <c r="AJ453" s="79" t="b">
        <v>0</v>
      </c>
      <c r="AK453" s="79">
        <v>3</v>
      </c>
      <c r="AL453" s="85" t="s">
        <v>1371</v>
      </c>
      <c r="AM453" s="79" t="s">
        <v>1414</v>
      </c>
      <c r="AN453" s="79" t="b">
        <v>0</v>
      </c>
      <c r="AO453" s="85" t="s">
        <v>1371</v>
      </c>
      <c r="AP453" s="79" t="s">
        <v>176</v>
      </c>
      <c r="AQ453" s="79">
        <v>0</v>
      </c>
      <c r="AR453" s="79">
        <v>0</v>
      </c>
      <c r="AS453" s="79"/>
      <c r="AT453" s="79"/>
      <c r="AU453" s="79"/>
      <c r="AV453" s="79"/>
      <c r="AW453" s="79"/>
      <c r="AX453" s="79"/>
      <c r="AY453" s="79"/>
      <c r="AZ453" s="79"/>
      <c r="BA453">
        <v>15</v>
      </c>
      <c r="BB453" s="78" t="str">
        <f>REPLACE(INDEX(GroupVertices[Group],MATCH(Edges[[#This Row],[Vertex 1]],GroupVertices[Vertex],0)),1,1,"")</f>
        <v>1</v>
      </c>
      <c r="BC453" s="78" t="str">
        <f>REPLACE(INDEX(GroupVertices[Group],MATCH(Edges[[#This Row],[Vertex 2]],GroupVertices[Vertex],0)),1,1,"")</f>
        <v>2</v>
      </c>
      <c r="BD453" s="48">
        <v>0</v>
      </c>
      <c r="BE453" s="49">
        <v>0</v>
      </c>
      <c r="BF453" s="48">
        <v>0</v>
      </c>
      <c r="BG453" s="49">
        <v>0</v>
      </c>
      <c r="BH453" s="48">
        <v>0</v>
      </c>
      <c r="BI453" s="49">
        <v>0</v>
      </c>
      <c r="BJ453" s="48">
        <v>26</v>
      </c>
      <c r="BK453" s="49">
        <v>100</v>
      </c>
      <c r="BL453" s="48">
        <v>26</v>
      </c>
    </row>
    <row r="454" spans="1:64" ht="15">
      <c r="A454" s="64" t="s">
        <v>306</v>
      </c>
      <c r="B454" s="64" t="s">
        <v>350</v>
      </c>
      <c r="C454" s="65" t="s">
        <v>3685</v>
      </c>
      <c r="D454" s="66">
        <v>10</v>
      </c>
      <c r="E454" s="67" t="s">
        <v>136</v>
      </c>
      <c r="F454" s="68">
        <v>10.588235294117649</v>
      </c>
      <c r="G454" s="65"/>
      <c r="H454" s="69"/>
      <c r="I454" s="70"/>
      <c r="J454" s="70"/>
      <c r="K454" s="34" t="s">
        <v>66</v>
      </c>
      <c r="L454" s="77">
        <v>454</v>
      </c>
      <c r="M454" s="77"/>
      <c r="N454" s="72"/>
      <c r="O454" s="79" t="s">
        <v>395</v>
      </c>
      <c r="P454" s="81">
        <v>43533.6508912037</v>
      </c>
      <c r="Q454" s="79" t="s">
        <v>468</v>
      </c>
      <c r="R454" s="79"/>
      <c r="S454" s="79"/>
      <c r="T454" s="79"/>
      <c r="U454" s="79"/>
      <c r="V454" s="82" t="s">
        <v>754</v>
      </c>
      <c r="W454" s="81">
        <v>43533.6508912037</v>
      </c>
      <c r="X454" s="82" t="s">
        <v>1055</v>
      </c>
      <c r="Y454" s="79"/>
      <c r="Z454" s="79"/>
      <c r="AA454" s="85" t="s">
        <v>1353</v>
      </c>
      <c r="AB454" s="79"/>
      <c r="AC454" s="79" t="b">
        <v>0</v>
      </c>
      <c r="AD454" s="79">
        <v>0</v>
      </c>
      <c r="AE454" s="85" t="s">
        <v>1389</v>
      </c>
      <c r="AF454" s="79" t="b">
        <v>0</v>
      </c>
      <c r="AG454" s="79" t="s">
        <v>1401</v>
      </c>
      <c r="AH454" s="79"/>
      <c r="AI454" s="85" t="s">
        <v>1389</v>
      </c>
      <c r="AJ454" s="79" t="b">
        <v>0</v>
      </c>
      <c r="AK454" s="79">
        <v>3</v>
      </c>
      <c r="AL454" s="85" t="s">
        <v>1370</v>
      </c>
      <c r="AM454" s="79" t="s">
        <v>1414</v>
      </c>
      <c r="AN454" s="79" t="b">
        <v>0</v>
      </c>
      <c r="AO454" s="85" t="s">
        <v>1370</v>
      </c>
      <c r="AP454" s="79" t="s">
        <v>176</v>
      </c>
      <c r="AQ454" s="79">
        <v>0</v>
      </c>
      <c r="AR454" s="79">
        <v>0</v>
      </c>
      <c r="AS454" s="79"/>
      <c r="AT454" s="79"/>
      <c r="AU454" s="79"/>
      <c r="AV454" s="79"/>
      <c r="AW454" s="79"/>
      <c r="AX454" s="79"/>
      <c r="AY454" s="79"/>
      <c r="AZ454" s="79"/>
      <c r="BA454">
        <v>15</v>
      </c>
      <c r="BB454" s="78" t="str">
        <f>REPLACE(INDEX(GroupVertices[Group],MATCH(Edges[[#This Row],[Vertex 1]],GroupVertices[Vertex],0)),1,1,"")</f>
        <v>1</v>
      </c>
      <c r="BC454" s="78" t="str">
        <f>REPLACE(INDEX(GroupVertices[Group],MATCH(Edges[[#This Row],[Vertex 2]],GroupVertices[Vertex],0)),1,1,"")</f>
        <v>2</v>
      </c>
      <c r="BD454" s="48">
        <v>0</v>
      </c>
      <c r="BE454" s="49">
        <v>0</v>
      </c>
      <c r="BF454" s="48">
        <v>1</v>
      </c>
      <c r="BG454" s="49">
        <v>3.8461538461538463</v>
      </c>
      <c r="BH454" s="48">
        <v>0</v>
      </c>
      <c r="BI454" s="49">
        <v>0</v>
      </c>
      <c r="BJ454" s="48">
        <v>25</v>
      </c>
      <c r="BK454" s="49">
        <v>96.15384615384616</v>
      </c>
      <c r="BL454" s="48">
        <v>26</v>
      </c>
    </row>
    <row r="455" spans="1:64" ht="15">
      <c r="A455" s="64" t="s">
        <v>306</v>
      </c>
      <c r="B455" s="64" t="s">
        <v>350</v>
      </c>
      <c r="C455" s="65" t="s">
        <v>3685</v>
      </c>
      <c r="D455" s="66">
        <v>10</v>
      </c>
      <c r="E455" s="67" t="s">
        <v>136</v>
      </c>
      <c r="F455" s="68">
        <v>10.588235294117649</v>
      </c>
      <c r="G455" s="65"/>
      <c r="H455" s="69"/>
      <c r="I455" s="70"/>
      <c r="J455" s="70"/>
      <c r="K455" s="34" t="s">
        <v>66</v>
      </c>
      <c r="L455" s="77">
        <v>455</v>
      </c>
      <c r="M455" s="77"/>
      <c r="N455" s="72"/>
      <c r="O455" s="79" t="s">
        <v>395</v>
      </c>
      <c r="P455" s="81">
        <v>43533.651967592596</v>
      </c>
      <c r="Q455" s="79" t="s">
        <v>518</v>
      </c>
      <c r="R455" s="79"/>
      <c r="S455" s="79"/>
      <c r="T455" s="79" t="s">
        <v>600</v>
      </c>
      <c r="U455" s="82" t="s">
        <v>627</v>
      </c>
      <c r="V455" s="82" t="s">
        <v>627</v>
      </c>
      <c r="W455" s="81">
        <v>43533.651967592596</v>
      </c>
      <c r="X455" s="82" t="s">
        <v>1056</v>
      </c>
      <c r="Y455" s="79"/>
      <c r="Z455" s="79"/>
      <c r="AA455" s="85" t="s">
        <v>1354</v>
      </c>
      <c r="AB455" s="79"/>
      <c r="AC455" s="79" t="b">
        <v>0</v>
      </c>
      <c r="AD455" s="79">
        <v>50</v>
      </c>
      <c r="AE455" s="85" t="s">
        <v>1389</v>
      </c>
      <c r="AF455" s="79" t="b">
        <v>0</v>
      </c>
      <c r="AG455" s="79" t="s">
        <v>1401</v>
      </c>
      <c r="AH455" s="79"/>
      <c r="AI455" s="85" t="s">
        <v>1389</v>
      </c>
      <c r="AJ455" s="79" t="b">
        <v>0</v>
      </c>
      <c r="AK455" s="79">
        <v>15</v>
      </c>
      <c r="AL455" s="85" t="s">
        <v>1389</v>
      </c>
      <c r="AM455" s="79" t="s">
        <v>1414</v>
      </c>
      <c r="AN455" s="79" t="b">
        <v>0</v>
      </c>
      <c r="AO455" s="85" t="s">
        <v>1354</v>
      </c>
      <c r="AP455" s="79" t="s">
        <v>176</v>
      </c>
      <c r="AQ455" s="79">
        <v>0</v>
      </c>
      <c r="AR455" s="79">
        <v>0</v>
      </c>
      <c r="AS455" s="79"/>
      <c r="AT455" s="79"/>
      <c r="AU455" s="79"/>
      <c r="AV455" s="79"/>
      <c r="AW455" s="79"/>
      <c r="AX455" s="79"/>
      <c r="AY455" s="79"/>
      <c r="AZ455" s="79"/>
      <c r="BA455">
        <v>15</v>
      </c>
      <c r="BB455" s="78" t="str">
        <f>REPLACE(INDEX(GroupVertices[Group],MATCH(Edges[[#This Row],[Vertex 1]],GroupVertices[Vertex],0)),1,1,"")</f>
        <v>1</v>
      </c>
      <c r="BC455" s="78" t="str">
        <f>REPLACE(INDEX(GroupVertices[Group],MATCH(Edges[[#This Row],[Vertex 2]],GroupVertices[Vertex],0)),1,1,"")</f>
        <v>2</v>
      </c>
      <c r="BD455" s="48">
        <v>1</v>
      </c>
      <c r="BE455" s="49">
        <v>7.142857142857143</v>
      </c>
      <c r="BF455" s="48">
        <v>0</v>
      </c>
      <c r="BG455" s="49">
        <v>0</v>
      </c>
      <c r="BH455" s="48">
        <v>0</v>
      </c>
      <c r="BI455" s="49">
        <v>0</v>
      </c>
      <c r="BJ455" s="48">
        <v>13</v>
      </c>
      <c r="BK455" s="49">
        <v>92.85714285714286</v>
      </c>
      <c r="BL455" s="48">
        <v>14</v>
      </c>
    </row>
    <row r="456" spans="1:64" ht="15">
      <c r="A456" s="64" t="s">
        <v>306</v>
      </c>
      <c r="B456" s="64" t="s">
        <v>350</v>
      </c>
      <c r="C456" s="65" t="s">
        <v>3685</v>
      </c>
      <c r="D456" s="66">
        <v>10</v>
      </c>
      <c r="E456" s="67" t="s">
        <v>136</v>
      </c>
      <c r="F456" s="68">
        <v>10.588235294117649</v>
      </c>
      <c r="G456" s="65"/>
      <c r="H456" s="69"/>
      <c r="I456" s="70"/>
      <c r="J456" s="70"/>
      <c r="K456" s="34" t="s">
        <v>66</v>
      </c>
      <c r="L456" s="77">
        <v>456</v>
      </c>
      <c r="M456" s="77"/>
      <c r="N456" s="72"/>
      <c r="O456" s="79" t="s">
        <v>395</v>
      </c>
      <c r="P456" s="81">
        <v>43533.65319444444</v>
      </c>
      <c r="Q456" s="79" t="s">
        <v>475</v>
      </c>
      <c r="R456" s="79"/>
      <c r="S456" s="79"/>
      <c r="T456" s="79" t="s">
        <v>586</v>
      </c>
      <c r="U456" s="79"/>
      <c r="V456" s="82" t="s">
        <v>754</v>
      </c>
      <c r="W456" s="81">
        <v>43533.65319444444</v>
      </c>
      <c r="X456" s="82" t="s">
        <v>1057</v>
      </c>
      <c r="Y456" s="79"/>
      <c r="Z456" s="79"/>
      <c r="AA456" s="85" t="s">
        <v>1355</v>
      </c>
      <c r="AB456" s="79"/>
      <c r="AC456" s="79" t="b">
        <v>0</v>
      </c>
      <c r="AD456" s="79">
        <v>0</v>
      </c>
      <c r="AE456" s="85" t="s">
        <v>1389</v>
      </c>
      <c r="AF456" s="79" t="b">
        <v>0</v>
      </c>
      <c r="AG456" s="79" t="s">
        <v>1401</v>
      </c>
      <c r="AH456" s="79"/>
      <c r="AI456" s="85" t="s">
        <v>1389</v>
      </c>
      <c r="AJ456" s="79" t="b">
        <v>0</v>
      </c>
      <c r="AK456" s="79">
        <v>2</v>
      </c>
      <c r="AL456" s="85" t="s">
        <v>1373</v>
      </c>
      <c r="AM456" s="79" t="s">
        <v>1414</v>
      </c>
      <c r="AN456" s="79" t="b">
        <v>0</v>
      </c>
      <c r="AO456" s="85" t="s">
        <v>1373</v>
      </c>
      <c r="AP456" s="79" t="s">
        <v>176</v>
      </c>
      <c r="AQ456" s="79">
        <v>0</v>
      </c>
      <c r="AR456" s="79">
        <v>0</v>
      </c>
      <c r="AS456" s="79"/>
      <c r="AT456" s="79"/>
      <c r="AU456" s="79"/>
      <c r="AV456" s="79"/>
      <c r="AW456" s="79"/>
      <c r="AX456" s="79"/>
      <c r="AY456" s="79"/>
      <c r="AZ456" s="79"/>
      <c r="BA456">
        <v>15</v>
      </c>
      <c r="BB456" s="78" t="str">
        <f>REPLACE(INDEX(GroupVertices[Group],MATCH(Edges[[#This Row],[Vertex 1]],GroupVertices[Vertex],0)),1,1,"")</f>
        <v>1</v>
      </c>
      <c r="BC456" s="78" t="str">
        <f>REPLACE(INDEX(GroupVertices[Group],MATCH(Edges[[#This Row],[Vertex 2]],GroupVertices[Vertex],0)),1,1,"")</f>
        <v>2</v>
      </c>
      <c r="BD456" s="48">
        <v>0</v>
      </c>
      <c r="BE456" s="49">
        <v>0</v>
      </c>
      <c r="BF456" s="48">
        <v>0</v>
      </c>
      <c r="BG456" s="49">
        <v>0</v>
      </c>
      <c r="BH456" s="48">
        <v>0</v>
      </c>
      <c r="BI456" s="49">
        <v>0</v>
      </c>
      <c r="BJ456" s="48">
        <v>21</v>
      </c>
      <c r="BK456" s="49">
        <v>100</v>
      </c>
      <c r="BL456" s="48">
        <v>21</v>
      </c>
    </row>
    <row r="457" spans="1:64" ht="15">
      <c r="A457" s="64" t="s">
        <v>306</v>
      </c>
      <c r="B457" s="64" t="s">
        <v>306</v>
      </c>
      <c r="C457" s="65" t="s">
        <v>3679</v>
      </c>
      <c r="D457" s="66">
        <v>4.4</v>
      </c>
      <c r="E457" s="67" t="s">
        <v>136</v>
      </c>
      <c r="F457" s="68">
        <v>30.470588235294116</v>
      </c>
      <c r="G457" s="65"/>
      <c r="H457" s="69"/>
      <c r="I457" s="70"/>
      <c r="J457" s="70"/>
      <c r="K457" s="34" t="s">
        <v>65</v>
      </c>
      <c r="L457" s="77">
        <v>457</v>
      </c>
      <c r="M457" s="77"/>
      <c r="N457" s="72"/>
      <c r="O457" s="79" t="s">
        <v>176</v>
      </c>
      <c r="P457" s="81">
        <v>43533.65508101852</v>
      </c>
      <c r="Q457" s="79" t="s">
        <v>519</v>
      </c>
      <c r="R457" s="79"/>
      <c r="S457" s="79"/>
      <c r="T457" s="79" t="s">
        <v>619</v>
      </c>
      <c r="U457" s="82" t="s">
        <v>640</v>
      </c>
      <c r="V457" s="82" t="s">
        <v>640</v>
      </c>
      <c r="W457" s="81">
        <v>43533.65508101852</v>
      </c>
      <c r="X457" s="82" t="s">
        <v>1058</v>
      </c>
      <c r="Y457" s="79"/>
      <c r="Z457" s="79"/>
      <c r="AA457" s="85" t="s">
        <v>1356</v>
      </c>
      <c r="AB457" s="79"/>
      <c r="AC457" s="79" t="b">
        <v>0</v>
      </c>
      <c r="AD457" s="79">
        <v>47</v>
      </c>
      <c r="AE457" s="85" t="s">
        <v>1389</v>
      </c>
      <c r="AF457" s="79" t="b">
        <v>0</v>
      </c>
      <c r="AG457" s="79" t="s">
        <v>1401</v>
      </c>
      <c r="AH457" s="79"/>
      <c r="AI457" s="85" t="s">
        <v>1389</v>
      </c>
      <c r="AJ457" s="79" t="b">
        <v>0</v>
      </c>
      <c r="AK457" s="79">
        <v>23</v>
      </c>
      <c r="AL457" s="85" t="s">
        <v>1389</v>
      </c>
      <c r="AM457" s="79" t="s">
        <v>1414</v>
      </c>
      <c r="AN457" s="79" t="b">
        <v>0</v>
      </c>
      <c r="AO457" s="85" t="s">
        <v>1356</v>
      </c>
      <c r="AP457" s="79" t="s">
        <v>176</v>
      </c>
      <c r="AQ457" s="79">
        <v>0</v>
      </c>
      <c r="AR457" s="79">
        <v>0</v>
      </c>
      <c r="AS457" s="79"/>
      <c r="AT457" s="79"/>
      <c r="AU457" s="79"/>
      <c r="AV457" s="79"/>
      <c r="AW457" s="79"/>
      <c r="AX457" s="79"/>
      <c r="AY457" s="79"/>
      <c r="AZ457" s="79"/>
      <c r="BA457">
        <v>2</v>
      </c>
      <c r="BB457" s="78" t="str">
        <f>REPLACE(INDEX(GroupVertices[Group],MATCH(Edges[[#This Row],[Vertex 1]],GroupVertices[Vertex],0)),1,1,"")</f>
        <v>1</v>
      </c>
      <c r="BC457" s="78" t="str">
        <f>REPLACE(INDEX(GroupVertices[Group],MATCH(Edges[[#This Row],[Vertex 2]],GroupVertices[Vertex],0)),1,1,"")</f>
        <v>1</v>
      </c>
      <c r="BD457" s="48">
        <v>0</v>
      </c>
      <c r="BE457" s="49">
        <v>0</v>
      </c>
      <c r="BF457" s="48">
        <v>1</v>
      </c>
      <c r="BG457" s="49">
        <v>2.6315789473684212</v>
      </c>
      <c r="BH457" s="48">
        <v>0</v>
      </c>
      <c r="BI457" s="49">
        <v>0</v>
      </c>
      <c r="BJ457" s="48">
        <v>37</v>
      </c>
      <c r="BK457" s="49">
        <v>97.36842105263158</v>
      </c>
      <c r="BL457" s="48">
        <v>38</v>
      </c>
    </row>
    <row r="458" spans="1:64" ht="15">
      <c r="A458" s="64" t="s">
        <v>306</v>
      </c>
      <c r="B458" s="64" t="s">
        <v>350</v>
      </c>
      <c r="C458" s="65" t="s">
        <v>3685</v>
      </c>
      <c r="D458" s="66">
        <v>10</v>
      </c>
      <c r="E458" s="67" t="s">
        <v>136</v>
      </c>
      <c r="F458" s="68">
        <v>10.588235294117649</v>
      </c>
      <c r="G458" s="65"/>
      <c r="H458" s="69"/>
      <c r="I458" s="70"/>
      <c r="J458" s="70"/>
      <c r="K458" s="34" t="s">
        <v>66</v>
      </c>
      <c r="L458" s="77">
        <v>458</v>
      </c>
      <c r="M458" s="77"/>
      <c r="N458" s="72"/>
      <c r="O458" s="79" t="s">
        <v>395</v>
      </c>
      <c r="P458" s="81">
        <v>43533.657847222225</v>
      </c>
      <c r="Q458" s="79" t="s">
        <v>430</v>
      </c>
      <c r="R458" s="79"/>
      <c r="S458" s="79"/>
      <c r="T458" s="79" t="s">
        <v>602</v>
      </c>
      <c r="U458" s="79"/>
      <c r="V458" s="82" t="s">
        <v>754</v>
      </c>
      <c r="W458" s="81">
        <v>43533.657847222225</v>
      </c>
      <c r="X458" s="82" t="s">
        <v>1059</v>
      </c>
      <c r="Y458" s="79"/>
      <c r="Z458" s="79"/>
      <c r="AA458" s="85" t="s">
        <v>1357</v>
      </c>
      <c r="AB458" s="79"/>
      <c r="AC458" s="79" t="b">
        <v>0</v>
      </c>
      <c r="AD458" s="79">
        <v>0</v>
      </c>
      <c r="AE458" s="85" t="s">
        <v>1389</v>
      </c>
      <c r="AF458" s="79" t="b">
        <v>0</v>
      </c>
      <c r="AG458" s="79" t="s">
        <v>1401</v>
      </c>
      <c r="AH458" s="79"/>
      <c r="AI458" s="85" t="s">
        <v>1389</v>
      </c>
      <c r="AJ458" s="79" t="b">
        <v>0</v>
      </c>
      <c r="AK458" s="79">
        <v>4</v>
      </c>
      <c r="AL458" s="85" t="s">
        <v>1376</v>
      </c>
      <c r="AM458" s="79" t="s">
        <v>1414</v>
      </c>
      <c r="AN458" s="79" t="b">
        <v>0</v>
      </c>
      <c r="AO458" s="85" t="s">
        <v>1376</v>
      </c>
      <c r="AP458" s="79" t="s">
        <v>176</v>
      </c>
      <c r="AQ458" s="79">
        <v>0</v>
      </c>
      <c r="AR458" s="79">
        <v>0</v>
      </c>
      <c r="AS458" s="79"/>
      <c r="AT458" s="79"/>
      <c r="AU458" s="79"/>
      <c r="AV458" s="79"/>
      <c r="AW458" s="79"/>
      <c r="AX458" s="79"/>
      <c r="AY458" s="79"/>
      <c r="AZ458" s="79"/>
      <c r="BA458">
        <v>15</v>
      </c>
      <c r="BB458" s="78" t="str">
        <f>REPLACE(INDEX(GroupVertices[Group],MATCH(Edges[[#This Row],[Vertex 1]],GroupVertices[Vertex],0)),1,1,"")</f>
        <v>1</v>
      </c>
      <c r="BC458" s="78" t="str">
        <f>REPLACE(INDEX(GroupVertices[Group],MATCH(Edges[[#This Row],[Vertex 2]],GroupVertices[Vertex],0)),1,1,"")</f>
        <v>2</v>
      </c>
      <c r="BD458" s="48">
        <v>0</v>
      </c>
      <c r="BE458" s="49">
        <v>0</v>
      </c>
      <c r="BF458" s="48">
        <v>0</v>
      </c>
      <c r="BG458" s="49">
        <v>0</v>
      </c>
      <c r="BH458" s="48">
        <v>0</v>
      </c>
      <c r="BI458" s="49">
        <v>0</v>
      </c>
      <c r="BJ458" s="48">
        <v>23</v>
      </c>
      <c r="BK458" s="49">
        <v>100</v>
      </c>
      <c r="BL458" s="48">
        <v>23</v>
      </c>
    </row>
    <row r="459" spans="1:64" ht="15">
      <c r="A459" s="64" t="s">
        <v>306</v>
      </c>
      <c r="B459" s="64" t="s">
        <v>350</v>
      </c>
      <c r="C459" s="65" t="s">
        <v>3685</v>
      </c>
      <c r="D459" s="66">
        <v>10</v>
      </c>
      <c r="E459" s="67" t="s">
        <v>136</v>
      </c>
      <c r="F459" s="68">
        <v>10.588235294117649</v>
      </c>
      <c r="G459" s="65"/>
      <c r="H459" s="69"/>
      <c r="I459" s="70"/>
      <c r="J459" s="70"/>
      <c r="K459" s="34" t="s">
        <v>66</v>
      </c>
      <c r="L459" s="77">
        <v>459</v>
      </c>
      <c r="M459" s="77"/>
      <c r="N459" s="72"/>
      <c r="O459" s="79" t="s">
        <v>395</v>
      </c>
      <c r="P459" s="81">
        <v>43533.65994212963</v>
      </c>
      <c r="Q459" s="79" t="s">
        <v>498</v>
      </c>
      <c r="R459" s="79"/>
      <c r="S459" s="79"/>
      <c r="T459" s="79" t="s">
        <v>616</v>
      </c>
      <c r="U459" s="82" t="s">
        <v>634</v>
      </c>
      <c r="V459" s="82" t="s">
        <v>634</v>
      </c>
      <c r="W459" s="81">
        <v>43533.65994212963</v>
      </c>
      <c r="X459" s="82" t="s">
        <v>995</v>
      </c>
      <c r="Y459" s="79"/>
      <c r="Z459" s="79"/>
      <c r="AA459" s="85" t="s">
        <v>1293</v>
      </c>
      <c r="AB459" s="79"/>
      <c r="AC459" s="79" t="b">
        <v>0</v>
      </c>
      <c r="AD459" s="79">
        <v>34</v>
      </c>
      <c r="AE459" s="85" t="s">
        <v>1389</v>
      </c>
      <c r="AF459" s="79" t="b">
        <v>0</v>
      </c>
      <c r="AG459" s="79" t="s">
        <v>1401</v>
      </c>
      <c r="AH459" s="79"/>
      <c r="AI459" s="85" t="s">
        <v>1389</v>
      </c>
      <c r="AJ459" s="79" t="b">
        <v>0</v>
      </c>
      <c r="AK459" s="79">
        <v>8</v>
      </c>
      <c r="AL459" s="85" t="s">
        <v>1389</v>
      </c>
      <c r="AM459" s="79" t="s">
        <v>1411</v>
      </c>
      <c r="AN459" s="79" t="b">
        <v>0</v>
      </c>
      <c r="AO459" s="85" t="s">
        <v>1293</v>
      </c>
      <c r="AP459" s="79" t="s">
        <v>176</v>
      </c>
      <c r="AQ459" s="79">
        <v>0</v>
      </c>
      <c r="AR459" s="79">
        <v>0</v>
      </c>
      <c r="AS459" s="79"/>
      <c r="AT459" s="79"/>
      <c r="AU459" s="79"/>
      <c r="AV459" s="79"/>
      <c r="AW459" s="79"/>
      <c r="AX459" s="79"/>
      <c r="AY459" s="79"/>
      <c r="AZ459" s="79"/>
      <c r="BA459">
        <v>15</v>
      </c>
      <c r="BB459" s="78" t="str">
        <f>REPLACE(INDEX(GroupVertices[Group],MATCH(Edges[[#This Row],[Vertex 1]],GroupVertices[Vertex],0)),1,1,"")</f>
        <v>1</v>
      </c>
      <c r="BC459" s="78" t="str">
        <f>REPLACE(INDEX(GroupVertices[Group],MATCH(Edges[[#This Row],[Vertex 2]],GroupVertices[Vertex],0)),1,1,"")</f>
        <v>2</v>
      </c>
      <c r="BD459" s="48"/>
      <c r="BE459" s="49"/>
      <c r="BF459" s="48"/>
      <c r="BG459" s="49"/>
      <c r="BH459" s="48"/>
      <c r="BI459" s="49"/>
      <c r="BJ459" s="48"/>
      <c r="BK459" s="49"/>
      <c r="BL459" s="48"/>
    </row>
    <row r="460" spans="1:64" ht="15">
      <c r="A460" s="64" t="s">
        <v>306</v>
      </c>
      <c r="B460" s="64" t="s">
        <v>306</v>
      </c>
      <c r="C460" s="65" t="s">
        <v>3679</v>
      </c>
      <c r="D460" s="66">
        <v>4.4</v>
      </c>
      <c r="E460" s="67" t="s">
        <v>136</v>
      </c>
      <c r="F460" s="68">
        <v>30.470588235294116</v>
      </c>
      <c r="G460" s="65"/>
      <c r="H460" s="69"/>
      <c r="I460" s="70"/>
      <c r="J460" s="70"/>
      <c r="K460" s="34" t="s">
        <v>65</v>
      </c>
      <c r="L460" s="77">
        <v>460</v>
      </c>
      <c r="M460" s="77"/>
      <c r="N460" s="72"/>
      <c r="O460" s="79" t="s">
        <v>176</v>
      </c>
      <c r="P460" s="81">
        <v>43533.663981481484</v>
      </c>
      <c r="Q460" s="79" t="s">
        <v>520</v>
      </c>
      <c r="R460" s="82" t="s">
        <v>563</v>
      </c>
      <c r="S460" s="79" t="s">
        <v>582</v>
      </c>
      <c r="T460" s="79" t="s">
        <v>600</v>
      </c>
      <c r="U460" s="82" t="s">
        <v>641</v>
      </c>
      <c r="V460" s="82" t="s">
        <v>641</v>
      </c>
      <c r="W460" s="81">
        <v>43533.663981481484</v>
      </c>
      <c r="X460" s="82" t="s">
        <v>1060</v>
      </c>
      <c r="Y460" s="79"/>
      <c r="Z460" s="79"/>
      <c r="AA460" s="85" t="s">
        <v>1358</v>
      </c>
      <c r="AB460" s="79"/>
      <c r="AC460" s="79" t="b">
        <v>0</v>
      </c>
      <c r="AD460" s="79">
        <v>28</v>
      </c>
      <c r="AE460" s="85" t="s">
        <v>1389</v>
      </c>
      <c r="AF460" s="79" t="b">
        <v>0</v>
      </c>
      <c r="AG460" s="79" t="s">
        <v>1401</v>
      </c>
      <c r="AH460" s="79"/>
      <c r="AI460" s="85" t="s">
        <v>1389</v>
      </c>
      <c r="AJ460" s="79" t="b">
        <v>0</v>
      </c>
      <c r="AK460" s="79">
        <v>11</v>
      </c>
      <c r="AL460" s="85" t="s">
        <v>1389</v>
      </c>
      <c r="AM460" s="79" t="s">
        <v>1412</v>
      </c>
      <c r="AN460" s="79" t="b">
        <v>0</v>
      </c>
      <c r="AO460" s="85" t="s">
        <v>1358</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1</v>
      </c>
      <c r="BC460" s="78" t="str">
        <f>REPLACE(INDEX(GroupVertices[Group],MATCH(Edges[[#This Row],[Vertex 2]],GroupVertices[Vertex],0)),1,1,"")</f>
        <v>1</v>
      </c>
      <c r="BD460" s="48">
        <v>2</v>
      </c>
      <c r="BE460" s="49">
        <v>4.878048780487805</v>
      </c>
      <c r="BF460" s="48">
        <v>0</v>
      </c>
      <c r="BG460" s="49">
        <v>0</v>
      </c>
      <c r="BH460" s="48">
        <v>0</v>
      </c>
      <c r="BI460" s="49">
        <v>0</v>
      </c>
      <c r="BJ460" s="48">
        <v>39</v>
      </c>
      <c r="BK460" s="49">
        <v>95.1219512195122</v>
      </c>
      <c r="BL460" s="48">
        <v>41</v>
      </c>
    </row>
    <row r="461" spans="1:64" ht="15">
      <c r="A461" s="64" t="s">
        <v>306</v>
      </c>
      <c r="B461" s="64" t="s">
        <v>350</v>
      </c>
      <c r="C461" s="65" t="s">
        <v>3685</v>
      </c>
      <c r="D461" s="66">
        <v>10</v>
      </c>
      <c r="E461" s="67" t="s">
        <v>136</v>
      </c>
      <c r="F461" s="68">
        <v>10.588235294117649</v>
      </c>
      <c r="G461" s="65"/>
      <c r="H461" s="69"/>
      <c r="I461" s="70"/>
      <c r="J461" s="70"/>
      <c r="K461" s="34" t="s">
        <v>66</v>
      </c>
      <c r="L461" s="77">
        <v>461</v>
      </c>
      <c r="M461" s="77"/>
      <c r="N461" s="72"/>
      <c r="O461" s="79" t="s">
        <v>395</v>
      </c>
      <c r="P461" s="81">
        <v>43533.66440972222</v>
      </c>
      <c r="Q461" s="79" t="s">
        <v>470</v>
      </c>
      <c r="R461" s="79"/>
      <c r="S461" s="79"/>
      <c r="T461" s="79"/>
      <c r="U461" s="79"/>
      <c r="V461" s="82" t="s">
        <v>754</v>
      </c>
      <c r="W461" s="81">
        <v>43533.66440972222</v>
      </c>
      <c r="X461" s="82" t="s">
        <v>1003</v>
      </c>
      <c r="Y461" s="79"/>
      <c r="Z461" s="79"/>
      <c r="AA461" s="85" t="s">
        <v>1301</v>
      </c>
      <c r="AB461" s="79"/>
      <c r="AC461" s="79" t="b">
        <v>0</v>
      </c>
      <c r="AD461" s="79">
        <v>0</v>
      </c>
      <c r="AE461" s="85" t="s">
        <v>1389</v>
      </c>
      <c r="AF461" s="79" t="b">
        <v>0</v>
      </c>
      <c r="AG461" s="79" t="s">
        <v>1401</v>
      </c>
      <c r="AH461" s="79"/>
      <c r="AI461" s="85" t="s">
        <v>1389</v>
      </c>
      <c r="AJ461" s="79" t="b">
        <v>0</v>
      </c>
      <c r="AK461" s="79">
        <v>3</v>
      </c>
      <c r="AL461" s="85" t="s">
        <v>1302</v>
      </c>
      <c r="AM461" s="79" t="s">
        <v>1414</v>
      </c>
      <c r="AN461" s="79" t="b">
        <v>0</v>
      </c>
      <c r="AO461" s="85" t="s">
        <v>1302</v>
      </c>
      <c r="AP461" s="79" t="s">
        <v>176</v>
      </c>
      <c r="AQ461" s="79">
        <v>0</v>
      </c>
      <c r="AR461" s="79">
        <v>0</v>
      </c>
      <c r="AS461" s="79"/>
      <c r="AT461" s="79"/>
      <c r="AU461" s="79"/>
      <c r="AV461" s="79"/>
      <c r="AW461" s="79"/>
      <c r="AX461" s="79"/>
      <c r="AY461" s="79"/>
      <c r="AZ461" s="79"/>
      <c r="BA461">
        <v>15</v>
      </c>
      <c r="BB461" s="78" t="str">
        <f>REPLACE(INDEX(GroupVertices[Group],MATCH(Edges[[#This Row],[Vertex 1]],GroupVertices[Vertex],0)),1,1,"")</f>
        <v>1</v>
      </c>
      <c r="BC461" s="78" t="str">
        <f>REPLACE(INDEX(GroupVertices[Group],MATCH(Edges[[#This Row],[Vertex 2]],GroupVertices[Vertex],0)),1,1,"")</f>
        <v>2</v>
      </c>
      <c r="BD461" s="48"/>
      <c r="BE461" s="49"/>
      <c r="BF461" s="48"/>
      <c r="BG461" s="49"/>
      <c r="BH461" s="48"/>
      <c r="BI461" s="49"/>
      <c r="BJ461" s="48"/>
      <c r="BK461" s="49"/>
      <c r="BL461" s="48"/>
    </row>
    <row r="462" spans="1:64" ht="15">
      <c r="A462" s="64" t="s">
        <v>306</v>
      </c>
      <c r="B462" s="64" t="s">
        <v>350</v>
      </c>
      <c r="C462" s="65" t="s">
        <v>3685</v>
      </c>
      <c r="D462" s="66">
        <v>10</v>
      </c>
      <c r="E462" s="67" t="s">
        <v>136</v>
      </c>
      <c r="F462" s="68">
        <v>10.588235294117649</v>
      </c>
      <c r="G462" s="65"/>
      <c r="H462" s="69"/>
      <c r="I462" s="70"/>
      <c r="J462" s="70"/>
      <c r="K462" s="34" t="s">
        <v>66</v>
      </c>
      <c r="L462" s="77">
        <v>462</v>
      </c>
      <c r="M462" s="77"/>
      <c r="N462" s="72"/>
      <c r="O462" s="79" t="s">
        <v>395</v>
      </c>
      <c r="P462" s="81">
        <v>43533.667592592596</v>
      </c>
      <c r="Q462" s="79" t="s">
        <v>521</v>
      </c>
      <c r="R462" s="82" t="s">
        <v>563</v>
      </c>
      <c r="S462" s="79" t="s">
        <v>582</v>
      </c>
      <c r="T462" s="79" t="s">
        <v>620</v>
      </c>
      <c r="U462" s="82" t="s">
        <v>642</v>
      </c>
      <c r="V462" s="82" t="s">
        <v>642</v>
      </c>
      <c r="W462" s="81">
        <v>43533.667592592596</v>
      </c>
      <c r="X462" s="82" t="s">
        <v>1061</v>
      </c>
      <c r="Y462" s="79"/>
      <c r="Z462" s="79"/>
      <c r="AA462" s="85" t="s">
        <v>1359</v>
      </c>
      <c r="AB462" s="79"/>
      <c r="AC462" s="79" t="b">
        <v>0</v>
      </c>
      <c r="AD462" s="79">
        <v>16</v>
      </c>
      <c r="AE462" s="85" t="s">
        <v>1389</v>
      </c>
      <c r="AF462" s="79" t="b">
        <v>0</v>
      </c>
      <c r="AG462" s="79" t="s">
        <v>1401</v>
      </c>
      <c r="AH462" s="79"/>
      <c r="AI462" s="85" t="s">
        <v>1389</v>
      </c>
      <c r="AJ462" s="79" t="b">
        <v>0</v>
      </c>
      <c r="AK462" s="79">
        <v>4</v>
      </c>
      <c r="AL462" s="85" t="s">
        <v>1389</v>
      </c>
      <c r="AM462" s="79" t="s">
        <v>1412</v>
      </c>
      <c r="AN462" s="79" t="b">
        <v>0</v>
      </c>
      <c r="AO462" s="85" t="s">
        <v>1359</v>
      </c>
      <c r="AP462" s="79" t="s">
        <v>176</v>
      </c>
      <c r="AQ462" s="79">
        <v>0</v>
      </c>
      <c r="AR462" s="79">
        <v>0</v>
      </c>
      <c r="AS462" s="79"/>
      <c r="AT462" s="79"/>
      <c r="AU462" s="79"/>
      <c r="AV462" s="79"/>
      <c r="AW462" s="79"/>
      <c r="AX462" s="79"/>
      <c r="AY462" s="79"/>
      <c r="AZ462" s="79"/>
      <c r="BA462">
        <v>15</v>
      </c>
      <c r="BB462" s="78" t="str">
        <f>REPLACE(INDEX(GroupVertices[Group],MATCH(Edges[[#This Row],[Vertex 1]],GroupVertices[Vertex],0)),1,1,"")</f>
        <v>1</v>
      </c>
      <c r="BC462" s="78" t="str">
        <f>REPLACE(INDEX(GroupVertices[Group],MATCH(Edges[[#This Row],[Vertex 2]],GroupVertices[Vertex],0)),1,1,"")</f>
        <v>2</v>
      </c>
      <c r="BD462" s="48">
        <v>4</v>
      </c>
      <c r="BE462" s="49">
        <v>12.121212121212121</v>
      </c>
      <c r="BF462" s="48">
        <v>1</v>
      </c>
      <c r="BG462" s="49">
        <v>3.0303030303030303</v>
      </c>
      <c r="BH462" s="48">
        <v>0</v>
      </c>
      <c r="BI462" s="49">
        <v>0</v>
      </c>
      <c r="BJ462" s="48">
        <v>28</v>
      </c>
      <c r="BK462" s="49">
        <v>84.84848484848484</v>
      </c>
      <c r="BL462" s="48">
        <v>33</v>
      </c>
    </row>
    <row r="463" spans="1:64" ht="15">
      <c r="A463" s="64" t="s">
        <v>306</v>
      </c>
      <c r="B463" s="64" t="s">
        <v>350</v>
      </c>
      <c r="C463" s="65" t="s">
        <v>3685</v>
      </c>
      <c r="D463" s="66">
        <v>10</v>
      </c>
      <c r="E463" s="67" t="s">
        <v>136</v>
      </c>
      <c r="F463" s="68">
        <v>10.588235294117649</v>
      </c>
      <c r="G463" s="65"/>
      <c r="H463" s="69"/>
      <c r="I463" s="70"/>
      <c r="J463" s="70"/>
      <c r="K463" s="34" t="s">
        <v>66</v>
      </c>
      <c r="L463" s="77">
        <v>463</v>
      </c>
      <c r="M463" s="77"/>
      <c r="N463" s="72"/>
      <c r="O463" s="79" t="s">
        <v>395</v>
      </c>
      <c r="P463" s="81">
        <v>43533.66780092593</v>
      </c>
      <c r="Q463" s="79" t="s">
        <v>464</v>
      </c>
      <c r="R463" s="79"/>
      <c r="S463" s="79"/>
      <c r="T463" s="79" t="s">
        <v>586</v>
      </c>
      <c r="U463" s="79"/>
      <c r="V463" s="82" t="s">
        <v>754</v>
      </c>
      <c r="W463" s="81">
        <v>43533.66780092593</v>
      </c>
      <c r="X463" s="82" t="s">
        <v>1062</v>
      </c>
      <c r="Y463" s="79"/>
      <c r="Z463" s="79"/>
      <c r="AA463" s="85" t="s">
        <v>1360</v>
      </c>
      <c r="AB463" s="79"/>
      <c r="AC463" s="79" t="b">
        <v>0</v>
      </c>
      <c r="AD463" s="79">
        <v>0</v>
      </c>
      <c r="AE463" s="85" t="s">
        <v>1389</v>
      </c>
      <c r="AF463" s="79" t="b">
        <v>0</v>
      </c>
      <c r="AG463" s="79" t="s">
        <v>1401</v>
      </c>
      <c r="AH463" s="79"/>
      <c r="AI463" s="85" t="s">
        <v>1389</v>
      </c>
      <c r="AJ463" s="79" t="b">
        <v>0</v>
      </c>
      <c r="AK463" s="79">
        <v>2</v>
      </c>
      <c r="AL463" s="85" t="s">
        <v>1380</v>
      </c>
      <c r="AM463" s="79" t="s">
        <v>1412</v>
      </c>
      <c r="AN463" s="79" t="b">
        <v>0</v>
      </c>
      <c r="AO463" s="85" t="s">
        <v>1380</v>
      </c>
      <c r="AP463" s="79" t="s">
        <v>176</v>
      </c>
      <c r="AQ463" s="79">
        <v>0</v>
      </c>
      <c r="AR463" s="79">
        <v>0</v>
      </c>
      <c r="AS463" s="79"/>
      <c r="AT463" s="79"/>
      <c r="AU463" s="79"/>
      <c r="AV463" s="79"/>
      <c r="AW463" s="79"/>
      <c r="AX463" s="79"/>
      <c r="AY463" s="79"/>
      <c r="AZ463" s="79"/>
      <c r="BA463">
        <v>15</v>
      </c>
      <c r="BB463" s="78" t="str">
        <f>REPLACE(INDEX(GroupVertices[Group],MATCH(Edges[[#This Row],[Vertex 1]],GroupVertices[Vertex],0)),1,1,"")</f>
        <v>1</v>
      </c>
      <c r="BC463" s="78" t="str">
        <f>REPLACE(INDEX(GroupVertices[Group],MATCH(Edges[[#This Row],[Vertex 2]],GroupVertices[Vertex],0)),1,1,"")</f>
        <v>2</v>
      </c>
      <c r="BD463" s="48">
        <v>0</v>
      </c>
      <c r="BE463" s="49">
        <v>0</v>
      </c>
      <c r="BF463" s="48">
        <v>0</v>
      </c>
      <c r="BG463" s="49">
        <v>0</v>
      </c>
      <c r="BH463" s="48">
        <v>0</v>
      </c>
      <c r="BI463" s="49">
        <v>0</v>
      </c>
      <c r="BJ463" s="48">
        <v>19</v>
      </c>
      <c r="BK463" s="49">
        <v>100</v>
      </c>
      <c r="BL463" s="48">
        <v>19</v>
      </c>
    </row>
    <row r="464" spans="1:64" ht="15">
      <c r="A464" s="64" t="s">
        <v>306</v>
      </c>
      <c r="B464" s="64" t="s">
        <v>350</v>
      </c>
      <c r="C464" s="65" t="s">
        <v>3685</v>
      </c>
      <c r="D464" s="66">
        <v>10</v>
      </c>
      <c r="E464" s="67" t="s">
        <v>136</v>
      </c>
      <c r="F464" s="68">
        <v>10.588235294117649</v>
      </c>
      <c r="G464" s="65"/>
      <c r="H464" s="69"/>
      <c r="I464" s="70"/>
      <c r="J464" s="70"/>
      <c r="K464" s="34" t="s">
        <v>66</v>
      </c>
      <c r="L464" s="77">
        <v>464</v>
      </c>
      <c r="M464" s="77"/>
      <c r="N464" s="72"/>
      <c r="O464" s="79" t="s">
        <v>395</v>
      </c>
      <c r="P464" s="81">
        <v>43533.66787037037</v>
      </c>
      <c r="Q464" s="79" t="s">
        <v>511</v>
      </c>
      <c r="R464" s="79"/>
      <c r="S464" s="79"/>
      <c r="T464" s="79"/>
      <c r="U464" s="79"/>
      <c r="V464" s="82" t="s">
        <v>754</v>
      </c>
      <c r="W464" s="81">
        <v>43533.66787037037</v>
      </c>
      <c r="X464" s="82" t="s">
        <v>1020</v>
      </c>
      <c r="Y464" s="79"/>
      <c r="Z464" s="79"/>
      <c r="AA464" s="85" t="s">
        <v>1318</v>
      </c>
      <c r="AB464" s="79"/>
      <c r="AC464" s="79" t="b">
        <v>0</v>
      </c>
      <c r="AD464" s="79">
        <v>0</v>
      </c>
      <c r="AE464" s="85" t="s">
        <v>1389</v>
      </c>
      <c r="AF464" s="79" t="b">
        <v>0</v>
      </c>
      <c r="AG464" s="79" t="s">
        <v>1401</v>
      </c>
      <c r="AH464" s="79"/>
      <c r="AI464" s="85" t="s">
        <v>1389</v>
      </c>
      <c r="AJ464" s="79" t="b">
        <v>0</v>
      </c>
      <c r="AK464" s="79">
        <v>1</v>
      </c>
      <c r="AL464" s="85" t="s">
        <v>1316</v>
      </c>
      <c r="AM464" s="79" t="s">
        <v>1412</v>
      </c>
      <c r="AN464" s="79" t="b">
        <v>0</v>
      </c>
      <c r="AO464" s="85" t="s">
        <v>1316</v>
      </c>
      <c r="AP464" s="79" t="s">
        <v>176</v>
      </c>
      <c r="AQ464" s="79">
        <v>0</v>
      </c>
      <c r="AR464" s="79">
        <v>0</v>
      </c>
      <c r="AS464" s="79"/>
      <c r="AT464" s="79"/>
      <c r="AU464" s="79"/>
      <c r="AV464" s="79"/>
      <c r="AW464" s="79"/>
      <c r="AX464" s="79"/>
      <c r="AY464" s="79"/>
      <c r="AZ464" s="79"/>
      <c r="BA464">
        <v>15</v>
      </c>
      <c r="BB464" s="78" t="str">
        <f>REPLACE(INDEX(GroupVertices[Group],MATCH(Edges[[#This Row],[Vertex 1]],GroupVertices[Vertex],0)),1,1,"")</f>
        <v>1</v>
      </c>
      <c r="BC464" s="78" t="str">
        <f>REPLACE(INDEX(GroupVertices[Group],MATCH(Edges[[#This Row],[Vertex 2]],GroupVertices[Vertex],0)),1,1,"")</f>
        <v>2</v>
      </c>
      <c r="BD464" s="48"/>
      <c r="BE464" s="49"/>
      <c r="BF464" s="48"/>
      <c r="BG464" s="49"/>
      <c r="BH464" s="48"/>
      <c r="BI464" s="49"/>
      <c r="BJ464" s="48"/>
      <c r="BK464" s="49"/>
      <c r="BL464" s="48"/>
    </row>
    <row r="465" spans="1:64" ht="15">
      <c r="A465" s="64" t="s">
        <v>364</v>
      </c>
      <c r="B465" s="64" t="s">
        <v>306</v>
      </c>
      <c r="C465" s="65" t="s">
        <v>3678</v>
      </c>
      <c r="D465" s="66">
        <v>3</v>
      </c>
      <c r="E465" s="67" t="s">
        <v>132</v>
      </c>
      <c r="F465" s="68">
        <v>32</v>
      </c>
      <c r="G465" s="65"/>
      <c r="H465" s="69"/>
      <c r="I465" s="70"/>
      <c r="J465" s="70"/>
      <c r="K465" s="34" t="s">
        <v>65</v>
      </c>
      <c r="L465" s="77">
        <v>465</v>
      </c>
      <c r="M465" s="77"/>
      <c r="N465" s="72"/>
      <c r="O465" s="79" t="s">
        <v>395</v>
      </c>
      <c r="P465" s="81">
        <v>43533.70155092593</v>
      </c>
      <c r="Q465" s="79" t="s">
        <v>448</v>
      </c>
      <c r="R465" s="79"/>
      <c r="S465" s="79"/>
      <c r="T465" s="79" t="s">
        <v>584</v>
      </c>
      <c r="U465" s="79"/>
      <c r="V465" s="82" t="s">
        <v>785</v>
      </c>
      <c r="W465" s="81">
        <v>43533.70155092593</v>
      </c>
      <c r="X465" s="82" t="s">
        <v>1063</v>
      </c>
      <c r="Y465" s="79"/>
      <c r="Z465" s="79"/>
      <c r="AA465" s="85" t="s">
        <v>1361</v>
      </c>
      <c r="AB465" s="79"/>
      <c r="AC465" s="79" t="b">
        <v>0</v>
      </c>
      <c r="AD465" s="79">
        <v>0</v>
      </c>
      <c r="AE465" s="85" t="s">
        <v>1389</v>
      </c>
      <c r="AF465" s="79" t="b">
        <v>0</v>
      </c>
      <c r="AG465" s="79" t="s">
        <v>1401</v>
      </c>
      <c r="AH465" s="79"/>
      <c r="AI465" s="85" t="s">
        <v>1389</v>
      </c>
      <c r="AJ465" s="79" t="b">
        <v>0</v>
      </c>
      <c r="AK465" s="79">
        <v>11</v>
      </c>
      <c r="AL465" s="85" t="s">
        <v>1358</v>
      </c>
      <c r="AM465" s="79" t="s">
        <v>1411</v>
      </c>
      <c r="AN465" s="79" t="b">
        <v>0</v>
      </c>
      <c r="AO465" s="85" t="s">
        <v>1358</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1</v>
      </c>
      <c r="BC465" s="78" t="str">
        <f>REPLACE(INDEX(GroupVertices[Group],MATCH(Edges[[#This Row],[Vertex 2]],GroupVertices[Vertex],0)),1,1,"")</f>
        <v>1</v>
      </c>
      <c r="BD465" s="48">
        <v>2</v>
      </c>
      <c r="BE465" s="49">
        <v>10</v>
      </c>
      <c r="BF465" s="48">
        <v>0</v>
      </c>
      <c r="BG465" s="49">
        <v>0</v>
      </c>
      <c r="BH465" s="48">
        <v>0</v>
      </c>
      <c r="BI465" s="49">
        <v>0</v>
      </c>
      <c r="BJ465" s="48">
        <v>18</v>
      </c>
      <c r="BK465" s="49">
        <v>90</v>
      </c>
      <c r="BL465" s="48">
        <v>20</v>
      </c>
    </row>
    <row r="466" spans="1:64" ht="15">
      <c r="A466" s="64" t="s">
        <v>350</v>
      </c>
      <c r="B466" s="64" t="s">
        <v>306</v>
      </c>
      <c r="C466" s="65" t="s">
        <v>3682</v>
      </c>
      <c r="D466" s="66">
        <v>5.8</v>
      </c>
      <c r="E466" s="67" t="s">
        <v>136</v>
      </c>
      <c r="F466" s="68">
        <v>28.941176470588236</v>
      </c>
      <c r="G466" s="65"/>
      <c r="H466" s="69"/>
      <c r="I466" s="70"/>
      <c r="J466" s="70"/>
      <c r="K466" s="34" t="s">
        <v>66</v>
      </c>
      <c r="L466" s="77">
        <v>466</v>
      </c>
      <c r="M466" s="77"/>
      <c r="N466" s="72"/>
      <c r="O466" s="79" t="s">
        <v>395</v>
      </c>
      <c r="P466" s="81">
        <v>43529.046064814815</v>
      </c>
      <c r="Q466" s="79" t="s">
        <v>404</v>
      </c>
      <c r="R466" s="79"/>
      <c r="S466" s="79"/>
      <c r="T466" s="79" t="s">
        <v>589</v>
      </c>
      <c r="U466" s="79"/>
      <c r="V466" s="82" t="s">
        <v>772</v>
      </c>
      <c r="W466" s="81">
        <v>43529.046064814815</v>
      </c>
      <c r="X466" s="82" t="s">
        <v>1064</v>
      </c>
      <c r="Y466" s="79"/>
      <c r="Z466" s="79"/>
      <c r="AA466" s="85" t="s">
        <v>1362</v>
      </c>
      <c r="AB466" s="79"/>
      <c r="AC466" s="79" t="b">
        <v>0</v>
      </c>
      <c r="AD466" s="79">
        <v>0</v>
      </c>
      <c r="AE466" s="85" t="s">
        <v>1389</v>
      </c>
      <c r="AF466" s="79" t="b">
        <v>0</v>
      </c>
      <c r="AG466" s="79" t="s">
        <v>1401</v>
      </c>
      <c r="AH466" s="79"/>
      <c r="AI466" s="85" t="s">
        <v>1389</v>
      </c>
      <c r="AJ466" s="79" t="b">
        <v>0</v>
      </c>
      <c r="AK466" s="79">
        <v>33</v>
      </c>
      <c r="AL466" s="85" t="s">
        <v>1207</v>
      </c>
      <c r="AM466" s="79" t="s">
        <v>1411</v>
      </c>
      <c r="AN466" s="79" t="b">
        <v>0</v>
      </c>
      <c r="AO466" s="85" t="s">
        <v>1207</v>
      </c>
      <c r="AP466" s="79" t="s">
        <v>176</v>
      </c>
      <c r="AQ466" s="79">
        <v>0</v>
      </c>
      <c r="AR466" s="79">
        <v>0</v>
      </c>
      <c r="AS466" s="79"/>
      <c r="AT466" s="79"/>
      <c r="AU466" s="79"/>
      <c r="AV466" s="79"/>
      <c r="AW466" s="79"/>
      <c r="AX466" s="79"/>
      <c r="AY466" s="79"/>
      <c r="AZ466" s="79"/>
      <c r="BA466">
        <v>3</v>
      </c>
      <c r="BB466" s="78" t="str">
        <f>REPLACE(INDEX(GroupVertices[Group],MATCH(Edges[[#This Row],[Vertex 1]],GroupVertices[Vertex],0)),1,1,"")</f>
        <v>2</v>
      </c>
      <c r="BC466" s="78" t="str">
        <f>REPLACE(INDEX(GroupVertices[Group],MATCH(Edges[[#This Row],[Vertex 2]],GroupVertices[Vertex],0)),1,1,"")</f>
        <v>1</v>
      </c>
      <c r="BD466" s="48">
        <v>2</v>
      </c>
      <c r="BE466" s="49">
        <v>9.090909090909092</v>
      </c>
      <c r="BF466" s="48">
        <v>2</v>
      </c>
      <c r="BG466" s="49">
        <v>9.090909090909092</v>
      </c>
      <c r="BH466" s="48">
        <v>0</v>
      </c>
      <c r="BI466" s="49">
        <v>0</v>
      </c>
      <c r="BJ466" s="48">
        <v>18</v>
      </c>
      <c r="BK466" s="49">
        <v>81.81818181818181</v>
      </c>
      <c r="BL466" s="48">
        <v>22</v>
      </c>
    </row>
    <row r="467" spans="1:64" ht="15">
      <c r="A467" s="64" t="s">
        <v>350</v>
      </c>
      <c r="B467" s="64" t="s">
        <v>306</v>
      </c>
      <c r="C467" s="65" t="s">
        <v>3682</v>
      </c>
      <c r="D467" s="66">
        <v>5.8</v>
      </c>
      <c r="E467" s="67" t="s">
        <v>136</v>
      </c>
      <c r="F467" s="68">
        <v>28.941176470588236</v>
      </c>
      <c r="G467" s="65"/>
      <c r="H467" s="69"/>
      <c r="I467" s="70"/>
      <c r="J467" s="70"/>
      <c r="K467" s="34" t="s">
        <v>66</v>
      </c>
      <c r="L467" s="77">
        <v>467</v>
      </c>
      <c r="M467" s="77"/>
      <c r="N467" s="72"/>
      <c r="O467" s="79" t="s">
        <v>395</v>
      </c>
      <c r="P467" s="81">
        <v>43533.66327546296</v>
      </c>
      <c r="Q467" s="79" t="s">
        <v>499</v>
      </c>
      <c r="R467" s="82" t="s">
        <v>560</v>
      </c>
      <c r="S467" s="79" t="s">
        <v>580</v>
      </c>
      <c r="T467" s="79" t="s">
        <v>604</v>
      </c>
      <c r="U467" s="79"/>
      <c r="V467" s="82" t="s">
        <v>772</v>
      </c>
      <c r="W467" s="81">
        <v>43533.66327546296</v>
      </c>
      <c r="X467" s="82" t="s">
        <v>1000</v>
      </c>
      <c r="Y467" s="79"/>
      <c r="Z467" s="79"/>
      <c r="AA467" s="85" t="s">
        <v>1298</v>
      </c>
      <c r="AB467" s="85" t="s">
        <v>1385</v>
      </c>
      <c r="AC467" s="79" t="b">
        <v>0</v>
      </c>
      <c r="AD467" s="79">
        <v>8</v>
      </c>
      <c r="AE467" s="85" t="s">
        <v>1396</v>
      </c>
      <c r="AF467" s="79" t="b">
        <v>0</v>
      </c>
      <c r="AG467" s="79" t="s">
        <v>1401</v>
      </c>
      <c r="AH467" s="79"/>
      <c r="AI467" s="85" t="s">
        <v>1389</v>
      </c>
      <c r="AJ467" s="79" t="b">
        <v>0</v>
      </c>
      <c r="AK467" s="79">
        <v>3</v>
      </c>
      <c r="AL467" s="85" t="s">
        <v>1389</v>
      </c>
      <c r="AM467" s="79" t="s">
        <v>1414</v>
      </c>
      <c r="AN467" s="79" t="b">
        <v>0</v>
      </c>
      <c r="AO467" s="85" t="s">
        <v>1385</v>
      </c>
      <c r="AP467" s="79" t="s">
        <v>176</v>
      </c>
      <c r="AQ467" s="79">
        <v>0</v>
      </c>
      <c r="AR467" s="79">
        <v>0</v>
      </c>
      <c r="AS467" s="79"/>
      <c r="AT467" s="79"/>
      <c r="AU467" s="79"/>
      <c r="AV467" s="79"/>
      <c r="AW467" s="79"/>
      <c r="AX467" s="79"/>
      <c r="AY467" s="79"/>
      <c r="AZ467" s="79"/>
      <c r="BA467">
        <v>3</v>
      </c>
      <c r="BB467" s="78" t="str">
        <f>REPLACE(INDEX(GroupVertices[Group],MATCH(Edges[[#This Row],[Vertex 1]],GroupVertices[Vertex],0)),1,1,"")</f>
        <v>2</v>
      </c>
      <c r="BC467" s="78" t="str">
        <f>REPLACE(INDEX(GroupVertices[Group],MATCH(Edges[[#This Row],[Vertex 2]],GroupVertices[Vertex],0)),1,1,"")</f>
        <v>1</v>
      </c>
      <c r="BD467" s="48"/>
      <c r="BE467" s="49"/>
      <c r="BF467" s="48"/>
      <c r="BG467" s="49"/>
      <c r="BH467" s="48"/>
      <c r="BI467" s="49"/>
      <c r="BJ467" s="48"/>
      <c r="BK467" s="49"/>
      <c r="BL467" s="48"/>
    </row>
    <row r="468" spans="1:64" ht="15">
      <c r="A468" s="64" t="s">
        <v>350</v>
      </c>
      <c r="B468" s="64" t="s">
        <v>306</v>
      </c>
      <c r="C468" s="65" t="s">
        <v>3682</v>
      </c>
      <c r="D468" s="66">
        <v>5.8</v>
      </c>
      <c r="E468" s="67" t="s">
        <v>136</v>
      </c>
      <c r="F468" s="68">
        <v>28.941176470588236</v>
      </c>
      <c r="G468" s="65"/>
      <c r="H468" s="69"/>
      <c r="I468" s="70"/>
      <c r="J468" s="70"/>
      <c r="K468" s="34" t="s">
        <v>66</v>
      </c>
      <c r="L468" s="77">
        <v>468</v>
      </c>
      <c r="M468" s="77"/>
      <c r="N468" s="72"/>
      <c r="O468" s="79" t="s">
        <v>395</v>
      </c>
      <c r="P468" s="81">
        <v>43533.7128125</v>
      </c>
      <c r="Q468" s="79" t="s">
        <v>506</v>
      </c>
      <c r="R468" s="79"/>
      <c r="S468" s="79"/>
      <c r="T468" s="79" t="s">
        <v>584</v>
      </c>
      <c r="U468" s="79"/>
      <c r="V468" s="82" t="s">
        <v>772</v>
      </c>
      <c r="W468" s="81">
        <v>43533.7128125</v>
      </c>
      <c r="X468" s="82" t="s">
        <v>1011</v>
      </c>
      <c r="Y468" s="79"/>
      <c r="Z468" s="79"/>
      <c r="AA468" s="85" t="s">
        <v>1309</v>
      </c>
      <c r="AB468" s="85" t="s">
        <v>1387</v>
      </c>
      <c r="AC468" s="79" t="b">
        <v>0</v>
      </c>
      <c r="AD468" s="79">
        <v>0</v>
      </c>
      <c r="AE468" s="85" t="s">
        <v>1399</v>
      </c>
      <c r="AF468" s="79" t="b">
        <v>0</v>
      </c>
      <c r="AG468" s="79" t="s">
        <v>1401</v>
      </c>
      <c r="AH468" s="79"/>
      <c r="AI468" s="85" t="s">
        <v>1389</v>
      </c>
      <c r="AJ468" s="79" t="b">
        <v>0</v>
      </c>
      <c r="AK468" s="79">
        <v>0</v>
      </c>
      <c r="AL468" s="85" t="s">
        <v>1389</v>
      </c>
      <c r="AM468" s="79" t="s">
        <v>1412</v>
      </c>
      <c r="AN468" s="79" t="b">
        <v>0</v>
      </c>
      <c r="AO468" s="85" t="s">
        <v>1387</v>
      </c>
      <c r="AP468" s="79" t="s">
        <v>176</v>
      </c>
      <c r="AQ468" s="79">
        <v>0</v>
      </c>
      <c r="AR468" s="79">
        <v>0</v>
      </c>
      <c r="AS468" s="79"/>
      <c r="AT468" s="79"/>
      <c r="AU468" s="79"/>
      <c r="AV468" s="79"/>
      <c r="AW468" s="79"/>
      <c r="AX468" s="79"/>
      <c r="AY468" s="79"/>
      <c r="AZ468" s="79"/>
      <c r="BA468">
        <v>3</v>
      </c>
      <c r="BB468" s="78" t="str">
        <f>REPLACE(INDEX(GroupVertices[Group],MATCH(Edges[[#This Row],[Vertex 1]],GroupVertices[Vertex],0)),1,1,"")</f>
        <v>2</v>
      </c>
      <c r="BC468" s="78" t="str">
        <f>REPLACE(INDEX(GroupVertices[Group],MATCH(Edges[[#This Row],[Vertex 2]],GroupVertices[Vertex],0)),1,1,"")</f>
        <v>1</v>
      </c>
      <c r="BD468" s="48"/>
      <c r="BE468" s="49"/>
      <c r="BF468" s="48"/>
      <c r="BG468" s="49"/>
      <c r="BH468" s="48"/>
      <c r="BI468" s="49"/>
      <c r="BJ468" s="48"/>
      <c r="BK468" s="49"/>
      <c r="BL468" s="48"/>
    </row>
    <row r="469" spans="1:64" ht="15">
      <c r="A469" s="64" t="s">
        <v>350</v>
      </c>
      <c r="B469" s="64" t="s">
        <v>364</v>
      </c>
      <c r="C469" s="65" t="s">
        <v>3678</v>
      </c>
      <c r="D469" s="66">
        <v>3</v>
      </c>
      <c r="E469" s="67" t="s">
        <v>132</v>
      </c>
      <c r="F469" s="68">
        <v>32</v>
      </c>
      <c r="G469" s="65"/>
      <c r="H469" s="69"/>
      <c r="I469" s="70"/>
      <c r="J469" s="70"/>
      <c r="K469" s="34" t="s">
        <v>65</v>
      </c>
      <c r="L469" s="77">
        <v>469</v>
      </c>
      <c r="M469" s="77"/>
      <c r="N469" s="72"/>
      <c r="O469" s="79" t="s">
        <v>396</v>
      </c>
      <c r="P469" s="81">
        <v>43533.7128125</v>
      </c>
      <c r="Q469" s="79" t="s">
        <v>506</v>
      </c>
      <c r="R469" s="79"/>
      <c r="S469" s="79"/>
      <c r="T469" s="79" t="s">
        <v>584</v>
      </c>
      <c r="U469" s="79"/>
      <c r="V469" s="82" t="s">
        <v>772</v>
      </c>
      <c r="W469" s="81">
        <v>43533.7128125</v>
      </c>
      <c r="X469" s="82" t="s">
        <v>1011</v>
      </c>
      <c r="Y469" s="79"/>
      <c r="Z469" s="79"/>
      <c r="AA469" s="85" t="s">
        <v>1309</v>
      </c>
      <c r="AB469" s="85" t="s">
        <v>1387</v>
      </c>
      <c r="AC469" s="79" t="b">
        <v>0</v>
      </c>
      <c r="AD469" s="79">
        <v>0</v>
      </c>
      <c r="AE469" s="85" t="s">
        <v>1399</v>
      </c>
      <c r="AF469" s="79" t="b">
        <v>0</v>
      </c>
      <c r="AG469" s="79" t="s">
        <v>1401</v>
      </c>
      <c r="AH469" s="79"/>
      <c r="AI469" s="85" t="s">
        <v>1389</v>
      </c>
      <c r="AJ469" s="79" t="b">
        <v>0</v>
      </c>
      <c r="AK469" s="79">
        <v>0</v>
      </c>
      <c r="AL469" s="85" t="s">
        <v>1389</v>
      </c>
      <c r="AM469" s="79" t="s">
        <v>1412</v>
      </c>
      <c r="AN469" s="79" t="b">
        <v>0</v>
      </c>
      <c r="AO469" s="85" t="s">
        <v>1387</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2</v>
      </c>
      <c r="BC469" s="78" t="str">
        <f>REPLACE(INDEX(GroupVertices[Group],MATCH(Edges[[#This Row],[Vertex 2]],GroupVertices[Vertex],0)),1,1,"")</f>
        <v>1</v>
      </c>
      <c r="BD469" s="48">
        <v>1</v>
      </c>
      <c r="BE469" s="49">
        <v>5.2631578947368425</v>
      </c>
      <c r="BF469" s="48">
        <v>0</v>
      </c>
      <c r="BG469" s="49">
        <v>0</v>
      </c>
      <c r="BH469" s="48">
        <v>0</v>
      </c>
      <c r="BI469" s="49">
        <v>0</v>
      </c>
      <c r="BJ469" s="48">
        <v>18</v>
      </c>
      <c r="BK469" s="49">
        <v>94.73684210526316</v>
      </c>
      <c r="BL469" s="48">
        <v>19</v>
      </c>
    </row>
    <row r="470" spans="1:64" ht="15">
      <c r="A470" s="64" t="s">
        <v>350</v>
      </c>
      <c r="B470" s="64" t="s">
        <v>393</v>
      </c>
      <c r="C470" s="65" t="s">
        <v>3678</v>
      </c>
      <c r="D470" s="66">
        <v>3</v>
      </c>
      <c r="E470" s="67" t="s">
        <v>132</v>
      </c>
      <c r="F470" s="68">
        <v>32</v>
      </c>
      <c r="G470" s="65"/>
      <c r="H470" s="69"/>
      <c r="I470" s="70"/>
      <c r="J470" s="70"/>
      <c r="K470" s="34" t="s">
        <v>65</v>
      </c>
      <c r="L470" s="77">
        <v>470</v>
      </c>
      <c r="M470" s="77"/>
      <c r="N470" s="72"/>
      <c r="O470" s="79" t="s">
        <v>395</v>
      </c>
      <c r="P470" s="81">
        <v>43533.71565972222</v>
      </c>
      <c r="Q470" s="79" t="s">
        <v>522</v>
      </c>
      <c r="R470" s="82" t="s">
        <v>564</v>
      </c>
      <c r="S470" s="79" t="s">
        <v>576</v>
      </c>
      <c r="T470" s="79" t="s">
        <v>584</v>
      </c>
      <c r="U470" s="79"/>
      <c r="V470" s="82" t="s">
        <v>772</v>
      </c>
      <c r="W470" s="81">
        <v>43533.71565972222</v>
      </c>
      <c r="X470" s="82" t="s">
        <v>1065</v>
      </c>
      <c r="Y470" s="79"/>
      <c r="Z470" s="79"/>
      <c r="AA470" s="85" t="s">
        <v>1363</v>
      </c>
      <c r="AB470" s="85" t="s">
        <v>1388</v>
      </c>
      <c r="AC470" s="79" t="b">
        <v>0</v>
      </c>
      <c r="AD470" s="79">
        <v>0</v>
      </c>
      <c r="AE470" s="85" t="s">
        <v>1400</v>
      </c>
      <c r="AF470" s="79" t="b">
        <v>0</v>
      </c>
      <c r="AG470" s="79" t="s">
        <v>1401</v>
      </c>
      <c r="AH470" s="79"/>
      <c r="AI470" s="85" t="s">
        <v>1389</v>
      </c>
      <c r="AJ470" s="79" t="b">
        <v>0</v>
      </c>
      <c r="AK470" s="79">
        <v>0</v>
      </c>
      <c r="AL470" s="85" t="s">
        <v>1389</v>
      </c>
      <c r="AM470" s="79" t="s">
        <v>1412</v>
      </c>
      <c r="AN470" s="79" t="b">
        <v>0</v>
      </c>
      <c r="AO470" s="85" t="s">
        <v>1388</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350</v>
      </c>
      <c r="B471" s="64" t="s">
        <v>394</v>
      </c>
      <c r="C471" s="65" t="s">
        <v>3678</v>
      </c>
      <c r="D471" s="66">
        <v>3</v>
      </c>
      <c r="E471" s="67" t="s">
        <v>132</v>
      </c>
      <c r="F471" s="68">
        <v>32</v>
      </c>
      <c r="G471" s="65"/>
      <c r="H471" s="69"/>
      <c r="I471" s="70"/>
      <c r="J471" s="70"/>
      <c r="K471" s="34" t="s">
        <v>65</v>
      </c>
      <c r="L471" s="77">
        <v>471</v>
      </c>
      <c r="M471" s="77"/>
      <c r="N471" s="72"/>
      <c r="O471" s="79" t="s">
        <v>396</v>
      </c>
      <c r="P471" s="81">
        <v>43533.71565972222</v>
      </c>
      <c r="Q471" s="79" t="s">
        <v>522</v>
      </c>
      <c r="R471" s="82" t="s">
        <v>564</v>
      </c>
      <c r="S471" s="79" t="s">
        <v>576</v>
      </c>
      <c r="T471" s="79" t="s">
        <v>584</v>
      </c>
      <c r="U471" s="79"/>
      <c r="V471" s="82" t="s">
        <v>772</v>
      </c>
      <c r="W471" s="81">
        <v>43533.71565972222</v>
      </c>
      <c r="X471" s="82" t="s">
        <v>1065</v>
      </c>
      <c r="Y471" s="79"/>
      <c r="Z471" s="79"/>
      <c r="AA471" s="85" t="s">
        <v>1363</v>
      </c>
      <c r="AB471" s="85" t="s">
        <v>1388</v>
      </c>
      <c r="AC471" s="79" t="b">
        <v>0</v>
      </c>
      <c r="AD471" s="79">
        <v>0</v>
      </c>
      <c r="AE471" s="85" t="s">
        <v>1400</v>
      </c>
      <c r="AF471" s="79" t="b">
        <v>0</v>
      </c>
      <c r="AG471" s="79" t="s">
        <v>1401</v>
      </c>
      <c r="AH471" s="79"/>
      <c r="AI471" s="85" t="s">
        <v>1389</v>
      </c>
      <c r="AJ471" s="79" t="b">
        <v>0</v>
      </c>
      <c r="AK471" s="79">
        <v>0</v>
      </c>
      <c r="AL471" s="85" t="s">
        <v>1389</v>
      </c>
      <c r="AM471" s="79" t="s">
        <v>1412</v>
      </c>
      <c r="AN471" s="79" t="b">
        <v>0</v>
      </c>
      <c r="AO471" s="85" t="s">
        <v>1388</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v>2</v>
      </c>
      <c r="BE471" s="49">
        <v>6.896551724137931</v>
      </c>
      <c r="BF471" s="48">
        <v>0</v>
      </c>
      <c r="BG471" s="49">
        <v>0</v>
      </c>
      <c r="BH471" s="48">
        <v>0</v>
      </c>
      <c r="BI471" s="49">
        <v>0</v>
      </c>
      <c r="BJ471" s="48">
        <v>27</v>
      </c>
      <c r="BK471" s="49">
        <v>93.10344827586206</v>
      </c>
      <c r="BL471" s="48">
        <v>29</v>
      </c>
    </row>
    <row r="472" spans="1:64" ht="15">
      <c r="A472" s="64" t="s">
        <v>350</v>
      </c>
      <c r="B472" s="64" t="s">
        <v>350</v>
      </c>
      <c r="C472" s="65" t="s">
        <v>3686</v>
      </c>
      <c r="D472" s="66">
        <v>10</v>
      </c>
      <c r="E472" s="67" t="s">
        <v>136</v>
      </c>
      <c r="F472" s="68">
        <v>6</v>
      </c>
      <c r="G472" s="65"/>
      <c r="H472" s="69"/>
      <c r="I472" s="70"/>
      <c r="J472" s="70"/>
      <c r="K472" s="34" t="s">
        <v>65</v>
      </c>
      <c r="L472" s="77">
        <v>472</v>
      </c>
      <c r="M472" s="77"/>
      <c r="N472" s="72"/>
      <c r="O472" s="79" t="s">
        <v>176</v>
      </c>
      <c r="P472" s="81">
        <v>43524.56290509259</v>
      </c>
      <c r="Q472" s="79" t="s">
        <v>523</v>
      </c>
      <c r="R472" s="82" t="s">
        <v>565</v>
      </c>
      <c r="S472" s="79" t="s">
        <v>576</v>
      </c>
      <c r="T472" s="79" t="s">
        <v>621</v>
      </c>
      <c r="U472" s="79"/>
      <c r="V472" s="82" t="s">
        <v>772</v>
      </c>
      <c r="W472" s="81">
        <v>43524.56290509259</v>
      </c>
      <c r="X472" s="82" t="s">
        <v>1066</v>
      </c>
      <c r="Y472" s="79"/>
      <c r="Z472" s="79"/>
      <c r="AA472" s="85" t="s">
        <v>1364</v>
      </c>
      <c r="AB472" s="79"/>
      <c r="AC472" s="79" t="b">
        <v>0</v>
      </c>
      <c r="AD472" s="79">
        <v>2</v>
      </c>
      <c r="AE472" s="85" t="s">
        <v>1389</v>
      </c>
      <c r="AF472" s="79" t="b">
        <v>1</v>
      </c>
      <c r="AG472" s="79" t="s">
        <v>1401</v>
      </c>
      <c r="AH472" s="79"/>
      <c r="AI472" s="85" t="s">
        <v>1408</v>
      </c>
      <c r="AJ472" s="79" t="b">
        <v>0</v>
      </c>
      <c r="AK472" s="79">
        <v>0</v>
      </c>
      <c r="AL472" s="85" t="s">
        <v>1389</v>
      </c>
      <c r="AM472" s="79" t="s">
        <v>1412</v>
      </c>
      <c r="AN472" s="79" t="b">
        <v>0</v>
      </c>
      <c r="AO472" s="85" t="s">
        <v>1364</v>
      </c>
      <c r="AP472" s="79" t="s">
        <v>176</v>
      </c>
      <c r="AQ472" s="79">
        <v>0</v>
      </c>
      <c r="AR472" s="79">
        <v>0</v>
      </c>
      <c r="AS472" s="79"/>
      <c r="AT472" s="79"/>
      <c r="AU472" s="79"/>
      <c r="AV472" s="79"/>
      <c r="AW472" s="79"/>
      <c r="AX472" s="79"/>
      <c r="AY472" s="79"/>
      <c r="AZ472" s="79"/>
      <c r="BA472">
        <v>18</v>
      </c>
      <c r="BB472" s="78" t="str">
        <f>REPLACE(INDEX(GroupVertices[Group],MATCH(Edges[[#This Row],[Vertex 1]],GroupVertices[Vertex],0)),1,1,"")</f>
        <v>2</v>
      </c>
      <c r="BC472" s="78" t="str">
        <f>REPLACE(INDEX(GroupVertices[Group],MATCH(Edges[[#This Row],[Vertex 2]],GroupVertices[Vertex],0)),1,1,"")</f>
        <v>2</v>
      </c>
      <c r="BD472" s="48">
        <v>1</v>
      </c>
      <c r="BE472" s="49">
        <v>3.0303030303030303</v>
      </c>
      <c r="BF472" s="48">
        <v>0</v>
      </c>
      <c r="BG472" s="49">
        <v>0</v>
      </c>
      <c r="BH472" s="48">
        <v>0</v>
      </c>
      <c r="BI472" s="49">
        <v>0</v>
      </c>
      <c r="BJ472" s="48">
        <v>32</v>
      </c>
      <c r="BK472" s="49">
        <v>96.96969696969697</v>
      </c>
      <c r="BL472" s="48">
        <v>33</v>
      </c>
    </row>
    <row r="473" spans="1:64" ht="15">
      <c r="A473" s="64" t="s">
        <v>350</v>
      </c>
      <c r="B473" s="64" t="s">
        <v>350</v>
      </c>
      <c r="C473" s="65" t="s">
        <v>3686</v>
      </c>
      <c r="D473" s="66">
        <v>10</v>
      </c>
      <c r="E473" s="67" t="s">
        <v>136</v>
      </c>
      <c r="F473" s="68">
        <v>6</v>
      </c>
      <c r="G473" s="65"/>
      <c r="H473" s="69"/>
      <c r="I473" s="70"/>
      <c r="J473" s="70"/>
      <c r="K473" s="34" t="s">
        <v>65</v>
      </c>
      <c r="L473" s="77">
        <v>473</v>
      </c>
      <c r="M473" s="77"/>
      <c r="N473" s="72"/>
      <c r="O473" s="79" t="s">
        <v>176</v>
      </c>
      <c r="P473" s="81">
        <v>43526.6475462963</v>
      </c>
      <c r="Q473" s="79" t="s">
        <v>524</v>
      </c>
      <c r="R473" s="79"/>
      <c r="S473" s="79"/>
      <c r="T473" s="79" t="s">
        <v>586</v>
      </c>
      <c r="U473" s="82" t="s">
        <v>624</v>
      </c>
      <c r="V473" s="82" t="s">
        <v>624</v>
      </c>
      <c r="W473" s="81">
        <v>43526.6475462963</v>
      </c>
      <c r="X473" s="82" t="s">
        <v>1067</v>
      </c>
      <c r="Y473" s="79"/>
      <c r="Z473" s="79"/>
      <c r="AA473" s="85" t="s">
        <v>1365</v>
      </c>
      <c r="AB473" s="79"/>
      <c r="AC473" s="79" t="b">
        <v>0</v>
      </c>
      <c r="AD473" s="79">
        <v>14</v>
      </c>
      <c r="AE473" s="85" t="s">
        <v>1389</v>
      </c>
      <c r="AF473" s="79" t="b">
        <v>0</v>
      </c>
      <c r="AG473" s="79" t="s">
        <v>1401</v>
      </c>
      <c r="AH473" s="79"/>
      <c r="AI473" s="85" t="s">
        <v>1389</v>
      </c>
      <c r="AJ473" s="79" t="b">
        <v>0</v>
      </c>
      <c r="AK473" s="79">
        <v>1</v>
      </c>
      <c r="AL473" s="85" t="s">
        <v>1389</v>
      </c>
      <c r="AM473" s="79" t="s">
        <v>1412</v>
      </c>
      <c r="AN473" s="79" t="b">
        <v>0</v>
      </c>
      <c r="AO473" s="85" t="s">
        <v>1365</v>
      </c>
      <c r="AP473" s="79" t="s">
        <v>176</v>
      </c>
      <c r="AQ473" s="79">
        <v>0</v>
      </c>
      <c r="AR473" s="79">
        <v>0</v>
      </c>
      <c r="AS473" s="79"/>
      <c r="AT473" s="79"/>
      <c r="AU473" s="79"/>
      <c r="AV473" s="79"/>
      <c r="AW473" s="79"/>
      <c r="AX473" s="79"/>
      <c r="AY473" s="79"/>
      <c r="AZ473" s="79"/>
      <c r="BA473">
        <v>18</v>
      </c>
      <c r="BB473" s="78" t="str">
        <f>REPLACE(INDEX(GroupVertices[Group],MATCH(Edges[[#This Row],[Vertex 1]],GroupVertices[Vertex],0)),1,1,"")</f>
        <v>2</v>
      </c>
      <c r="BC473" s="78" t="str">
        <f>REPLACE(INDEX(GroupVertices[Group],MATCH(Edges[[#This Row],[Vertex 2]],GroupVertices[Vertex],0)),1,1,"")</f>
        <v>2</v>
      </c>
      <c r="BD473" s="48">
        <v>1</v>
      </c>
      <c r="BE473" s="49">
        <v>6.25</v>
      </c>
      <c r="BF473" s="48">
        <v>0</v>
      </c>
      <c r="BG473" s="49">
        <v>0</v>
      </c>
      <c r="BH473" s="48">
        <v>0</v>
      </c>
      <c r="BI473" s="49">
        <v>0</v>
      </c>
      <c r="BJ473" s="48">
        <v>15</v>
      </c>
      <c r="BK473" s="49">
        <v>93.75</v>
      </c>
      <c r="BL473" s="48">
        <v>16</v>
      </c>
    </row>
    <row r="474" spans="1:64" ht="15">
      <c r="A474" s="64" t="s">
        <v>350</v>
      </c>
      <c r="B474" s="64" t="s">
        <v>350</v>
      </c>
      <c r="C474" s="65" t="s">
        <v>3686</v>
      </c>
      <c r="D474" s="66">
        <v>10</v>
      </c>
      <c r="E474" s="67" t="s">
        <v>136</v>
      </c>
      <c r="F474" s="68">
        <v>6</v>
      </c>
      <c r="G474" s="65"/>
      <c r="H474" s="69"/>
      <c r="I474" s="70"/>
      <c r="J474" s="70"/>
      <c r="K474" s="34" t="s">
        <v>65</v>
      </c>
      <c r="L474" s="77">
        <v>474</v>
      </c>
      <c r="M474" s="77"/>
      <c r="N474" s="72"/>
      <c r="O474" s="79" t="s">
        <v>176</v>
      </c>
      <c r="P474" s="81">
        <v>43526.652395833335</v>
      </c>
      <c r="Q474" s="79" t="s">
        <v>525</v>
      </c>
      <c r="R474" s="82" t="s">
        <v>566</v>
      </c>
      <c r="S474" s="79" t="s">
        <v>576</v>
      </c>
      <c r="T474" s="79" t="s">
        <v>586</v>
      </c>
      <c r="U474" s="79"/>
      <c r="V474" s="82" t="s">
        <v>772</v>
      </c>
      <c r="W474" s="81">
        <v>43526.652395833335</v>
      </c>
      <c r="X474" s="82" t="s">
        <v>1068</v>
      </c>
      <c r="Y474" s="79"/>
      <c r="Z474" s="79"/>
      <c r="AA474" s="85" t="s">
        <v>1366</v>
      </c>
      <c r="AB474" s="79"/>
      <c r="AC474" s="79" t="b">
        <v>0</v>
      </c>
      <c r="AD474" s="79">
        <v>7</v>
      </c>
      <c r="AE474" s="85" t="s">
        <v>1389</v>
      </c>
      <c r="AF474" s="79" t="b">
        <v>1</v>
      </c>
      <c r="AG474" s="79" t="s">
        <v>1401</v>
      </c>
      <c r="AH474" s="79"/>
      <c r="AI474" s="85" t="s">
        <v>1404</v>
      </c>
      <c r="AJ474" s="79" t="b">
        <v>0</v>
      </c>
      <c r="AK474" s="79">
        <v>1</v>
      </c>
      <c r="AL474" s="85" t="s">
        <v>1389</v>
      </c>
      <c r="AM474" s="79" t="s">
        <v>1414</v>
      </c>
      <c r="AN474" s="79" t="b">
        <v>0</v>
      </c>
      <c r="AO474" s="85" t="s">
        <v>1366</v>
      </c>
      <c r="AP474" s="79" t="s">
        <v>176</v>
      </c>
      <c r="AQ474" s="79">
        <v>0</v>
      </c>
      <c r="AR474" s="79">
        <v>0</v>
      </c>
      <c r="AS474" s="79"/>
      <c r="AT474" s="79"/>
      <c r="AU474" s="79"/>
      <c r="AV474" s="79"/>
      <c r="AW474" s="79"/>
      <c r="AX474" s="79"/>
      <c r="AY474" s="79"/>
      <c r="AZ474" s="79"/>
      <c r="BA474">
        <v>18</v>
      </c>
      <c r="BB474" s="78" t="str">
        <f>REPLACE(INDEX(GroupVertices[Group],MATCH(Edges[[#This Row],[Vertex 1]],GroupVertices[Vertex],0)),1,1,"")</f>
        <v>2</v>
      </c>
      <c r="BC474" s="78" t="str">
        <f>REPLACE(INDEX(GroupVertices[Group],MATCH(Edges[[#This Row],[Vertex 2]],GroupVertices[Vertex],0)),1,1,"")</f>
        <v>2</v>
      </c>
      <c r="BD474" s="48">
        <v>2</v>
      </c>
      <c r="BE474" s="49">
        <v>4.878048780487805</v>
      </c>
      <c r="BF474" s="48">
        <v>0</v>
      </c>
      <c r="BG474" s="49">
        <v>0</v>
      </c>
      <c r="BH474" s="48">
        <v>0</v>
      </c>
      <c r="BI474" s="49">
        <v>0</v>
      </c>
      <c r="BJ474" s="48">
        <v>39</v>
      </c>
      <c r="BK474" s="49">
        <v>95.1219512195122</v>
      </c>
      <c r="BL474" s="48">
        <v>41</v>
      </c>
    </row>
    <row r="475" spans="1:64" ht="15">
      <c r="A475" s="64" t="s">
        <v>350</v>
      </c>
      <c r="B475" s="64" t="s">
        <v>350</v>
      </c>
      <c r="C475" s="65" t="s">
        <v>3686</v>
      </c>
      <c r="D475" s="66">
        <v>10</v>
      </c>
      <c r="E475" s="67" t="s">
        <v>136</v>
      </c>
      <c r="F475" s="68">
        <v>6</v>
      </c>
      <c r="G475" s="65"/>
      <c r="H475" s="69"/>
      <c r="I475" s="70"/>
      <c r="J475" s="70"/>
      <c r="K475" s="34" t="s">
        <v>65</v>
      </c>
      <c r="L475" s="77">
        <v>475</v>
      </c>
      <c r="M475" s="77"/>
      <c r="N475" s="72"/>
      <c r="O475" s="79" t="s">
        <v>176</v>
      </c>
      <c r="P475" s="81">
        <v>43526.657905092594</v>
      </c>
      <c r="Q475" s="79" t="s">
        <v>526</v>
      </c>
      <c r="R475" s="82" t="s">
        <v>567</v>
      </c>
      <c r="S475" s="79" t="s">
        <v>576</v>
      </c>
      <c r="T475" s="79" t="s">
        <v>584</v>
      </c>
      <c r="U475" s="79"/>
      <c r="V475" s="82" t="s">
        <v>772</v>
      </c>
      <c r="W475" s="81">
        <v>43526.657905092594</v>
      </c>
      <c r="X475" s="82" t="s">
        <v>1069</v>
      </c>
      <c r="Y475" s="79"/>
      <c r="Z475" s="79"/>
      <c r="AA475" s="85" t="s">
        <v>1367</v>
      </c>
      <c r="AB475" s="79"/>
      <c r="AC475" s="79" t="b">
        <v>0</v>
      </c>
      <c r="AD475" s="79">
        <v>1</v>
      </c>
      <c r="AE475" s="85" t="s">
        <v>1389</v>
      </c>
      <c r="AF475" s="79" t="b">
        <v>1</v>
      </c>
      <c r="AG475" s="79" t="s">
        <v>1401</v>
      </c>
      <c r="AH475" s="79"/>
      <c r="AI475" s="85" t="s">
        <v>1409</v>
      </c>
      <c r="AJ475" s="79" t="b">
        <v>0</v>
      </c>
      <c r="AK475" s="79">
        <v>0</v>
      </c>
      <c r="AL475" s="85" t="s">
        <v>1389</v>
      </c>
      <c r="AM475" s="79" t="s">
        <v>1412</v>
      </c>
      <c r="AN475" s="79" t="b">
        <v>0</v>
      </c>
      <c r="AO475" s="85" t="s">
        <v>1367</v>
      </c>
      <c r="AP475" s="79" t="s">
        <v>176</v>
      </c>
      <c r="AQ475" s="79">
        <v>0</v>
      </c>
      <c r="AR475" s="79">
        <v>0</v>
      </c>
      <c r="AS475" s="79"/>
      <c r="AT475" s="79"/>
      <c r="AU475" s="79"/>
      <c r="AV475" s="79"/>
      <c r="AW475" s="79"/>
      <c r="AX475" s="79"/>
      <c r="AY475" s="79"/>
      <c r="AZ475" s="79"/>
      <c r="BA475">
        <v>18</v>
      </c>
      <c r="BB475" s="78" t="str">
        <f>REPLACE(INDEX(GroupVertices[Group],MATCH(Edges[[#This Row],[Vertex 1]],GroupVertices[Vertex],0)),1,1,"")</f>
        <v>2</v>
      </c>
      <c r="BC475" s="78" t="str">
        <f>REPLACE(INDEX(GroupVertices[Group],MATCH(Edges[[#This Row],[Vertex 2]],GroupVertices[Vertex],0)),1,1,"")</f>
        <v>2</v>
      </c>
      <c r="BD475" s="48">
        <v>4</v>
      </c>
      <c r="BE475" s="49">
        <v>8.88888888888889</v>
      </c>
      <c r="BF475" s="48">
        <v>0</v>
      </c>
      <c r="BG475" s="49">
        <v>0</v>
      </c>
      <c r="BH475" s="48">
        <v>0</v>
      </c>
      <c r="BI475" s="49">
        <v>0</v>
      </c>
      <c r="BJ475" s="48">
        <v>41</v>
      </c>
      <c r="BK475" s="49">
        <v>91.11111111111111</v>
      </c>
      <c r="BL475" s="48">
        <v>45</v>
      </c>
    </row>
    <row r="476" spans="1:64" ht="15">
      <c r="A476" s="64" t="s">
        <v>350</v>
      </c>
      <c r="B476" s="64" t="s">
        <v>350</v>
      </c>
      <c r="C476" s="65" t="s">
        <v>3686</v>
      </c>
      <c r="D476" s="66">
        <v>10</v>
      </c>
      <c r="E476" s="67" t="s">
        <v>136</v>
      </c>
      <c r="F476" s="68">
        <v>6</v>
      </c>
      <c r="G476" s="65"/>
      <c r="H476" s="69"/>
      <c r="I476" s="70"/>
      <c r="J476" s="70"/>
      <c r="K476" s="34" t="s">
        <v>65</v>
      </c>
      <c r="L476" s="77">
        <v>476</v>
      </c>
      <c r="M476" s="77"/>
      <c r="N476" s="72"/>
      <c r="O476" s="79" t="s">
        <v>176</v>
      </c>
      <c r="P476" s="81">
        <v>43533.61991898148</v>
      </c>
      <c r="Q476" s="79" t="s">
        <v>527</v>
      </c>
      <c r="R476" s="82" t="s">
        <v>546</v>
      </c>
      <c r="S476" s="79" t="s">
        <v>576</v>
      </c>
      <c r="T476" s="79" t="s">
        <v>586</v>
      </c>
      <c r="U476" s="79"/>
      <c r="V476" s="82" t="s">
        <v>772</v>
      </c>
      <c r="W476" s="81">
        <v>43533.61991898148</v>
      </c>
      <c r="X476" s="82" t="s">
        <v>1070</v>
      </c>
      <c r="Y476" s="79"/>
      <c r="Z476" s="79"/>
      <c r="AA476" s="85" t="s">
        <v>1368</v>
      </c>
      <c r="AB476" s="79"/>
      <c r="AC476" s="79" t="b">
        <v>0</v>
      </c>
      <c r="AD476" s="79">
        <v>9</v>
      </c>
      <c r="AE476" s="85" t="s">
        <v>1389</v>
      </c>
      <c r="AF476" s="79" t="b">
        <v>1</v>
      </c>
      <c r="AG476" s="79" t="s">
        <v>1401</v>
      </c>
      <c r="AH476" s="79"/>
      <c r="AI476" s="85" t="s">
        <v>1325</v>
      </c>
      <c r="AJ476" s="79" t="b">
        <v>0</v>
      </c>
      <c r="AK476" s="79">
        <v>6</v>
      </c>
      <c r="AL476" s="85" t="s">
        <v>1389</v>
      </c>
      <c r="AM476" s="79" t="s">
        <v>1412</v>
      </c>
      <c r="AN476" s="79" t="b">
        <v>0</v>
      </c>
      <c r="AO476" s="85" t="s">
        <v>1368</v>
      </c>
      <c r="AP476" s="79" t="s">
        <v>176</v>
      </c>
      <c r="AQ476" s="79">
        <v>0</v>
      </c>
      <c r="AR476" s="79">
        <v>0</v>
      </c>
      <c r="AS476" s="79"/>
      <c r="AT476" s="79"/>
      <c r="AU476" s="79"/>
      <c r="AV476" s="79"/>
      <c r="AW476" s="79"/>
      <c r="AX476" s="79"/>
      <c r="AY476" s="79"/>
      <c r="AZ476" s="79"/>
      <c r="BA476">
        <v>18</v>
      </c>
      <c r="BB476" s="78" t="str">
        <f>REPLACE(INDEX(GroupVertices[Group],MATCH(Edges[[#This Row],[Vertex 1]],GroupVertices[Vertex],0)),1,1,"")</f>
        <v>2</v>
      </c>
      <c r="BC476" s="78" t="str">
        <f>REPLACE(INDEX(GroupVertices[Group],MATCH(Edges[[#This Row],[Vertex 2]],GroupVertices[Vertex],0)),1,1,"")</f>
        <v>2</v>
      </c>
      <c r="BD476" s="48">
        <v>1</v>
      </c>
      <c r="BE476" s="49">
        <v>7.6923076923076925</v>
      </c>
      <c r="BF476" s="48">
        <v>0</v>
      </c>
      <c r="BG476" s="49">
        <v>0</v>
      </c>
      <c r="BH476" s="48">
        <v>0</v>
      </c>
      <c r="BI476" s="49">
        <v>0</v>
      </c>
      <c r="BJ476" s="48">
        <v>12</v>
      </c>
      <c r="BK476" s="49">
        <v>92.3076923076923</v>
      </c>
      <c r="BL476" s="48">
        <v>13</v>
      </c>
    </row>
    <row r="477" spans="1:64" ht="15">
      <c r="A477" s="64" t="s">
        <v>350</v>
      </c>
      <c r="B477" s="64" t="s">
        <v>350</v>
      </c>
      <c r="C477" s="65" t="s">
        <v>3686</v>
      </c>
      <c r="D477" s="66">
        <v>10</v>
      </c>
      <c r="E477" s="67" t="s">
        <v>136</v>
      </c>
      <c r="F477" s="68">
        <v>6</v>
      </c>
      <c r="G477" s="65"/>
      <c r="H477" s="69"/>
      <c r="I477" s="70"/>
      <c r="J477" s="70"/>
      <c r="K477" s="34" t="s">
        <v>65</v>
      </c>
      <c r="L477" s="77">
        <v>477</v>
      </c>
      <c r="M477" s="77"/>
      <c r="N477" s="72"/>
      <c r="O477" s="79" t="s">
        <v>176</v>
      </c>
      <c r="P477" s="81">
        <v>43533.645833333336</v>
      </c>
      <c r="Q477" s="79" t="s">
        <v>528</v>
      </c>
      <c r="R477" s="79"/>
      <c r="S477" s="79"/>
      <c r="T477" s="79" t="s">
        <v>586</v>
      </c>
      <c r="U477" s="82" t="s">
        <v>643</v>
      </c>
      <c r="V477" s="82" t="s">
        <v>643</v>
      </c>
      <c r="W477" s="81">
        <v>43533.645833333336</v>
      </c>
      <c r="X477" s="82" t="s">
        <v>1071</v>
      </c>
      <c r="Y477" s="79"/>
      <c r="Z477" s="79"/>
      <c r="AA477" s="85" t="s">
        <v>1369</v>
      </c>
      <c r="AB477" s="79"/>
      <c r="AC477" s="79" t="b">
        <v>0</v>
      </c>
      <c r="AD477" s="79">
        <v>16</v>
      </c>
      <c r="AE477" s="85" t="s">
        <v>1389</v>
      </c>
      <c r="AF477" s="79" t="b">
        <v>0</v>
      </c>
      <c r="AG477" s="79" t="s">
        <v>1401</v>
      </c>
      <c r="AH477" s="79"/>
      <c r="AI477" s="85" t="s">
        <v>1389</v>
      </c>
      <c r="AJ477" s="79" t="b">
        <v>0</v>
      </c>
      <c r="AK477" s="79">
        <v>3</v>
      </c>
      <c r="AL477" s="85" t="s">
        <v>1389</v>
      </c>
      <c r="AM477" s="79" t="s">
        <v>1414</v>
      </c>
      <c r="AN477" s="79" t="b">
        <v>0</v>
      </c>
      <c r="AO477" s="85" t="s">
        <v>1369</v>
      </c>
      <c r="AP477" s="79" t="s">
        <v>176</v>
      </c>
      <c r="AQ477" s="79">
        <v>0</v>
      </c>
      <c r="AR477" s="79">
        <v>0</v>
      </c>
      <c r="AS477" s="79"/>
      <c r="AT477" s="79"/>
      <c r="AU477" s="79"/>
      <c r="AV477" s="79"/>
      <c r="AW477" s="79"/>
      <c r="AX477" s="79"/>
      <c r="AY477" s="79"/>
      <c r="AZ477" s="79"/>
      <c r="BA477">
        <v>18</v>
      </c>
      <c r="BB477" s="78" t="str">
        <f>REPLACE(INDEX(GroupVertices[Group],MATCH(Edges[[#This Row],[Vertex 1]],GroupVertices[Vertex],0)),1,1,"")</f>
        <v>2</v>
      </c>
      <c r="BC477" s="78" t="str">
        <f>REPLACE(INDEX(GroupVertices[Group],MATCH(Edges[[#This Row],[Vertex 2]],GroupVertices[Vertex],0)),1,1,"")</f>
        <v>2</v>
      </c>
      <c r="BD477" s="48">
        <v>1</v>
      </c>
      <c r="BE477" s="49">
        <v>5</v>
      </c>
      <c r="BF477" s="48">
        <v>0</v>
      </c>
      <c r="BG477" s="49">
        <v>0</v>
      </c>
      <c r="BH477" s="48">
        <v>0</v>
      </c>
      <c r="BI477" s="49">
        <v>0</v>
      </c>
      <c r="BJ477" s="48">
        <v>19</v>
      </c>
      <c r="BK477" s="49">
        <v>95</v>
      </c>
      <c r="BL477" s="48">
        <v>20</v>
      </c>
    </row>
    <row r="478" spans="1:64" ht="15">
      <c r="A478" s="64" t="s">
        <v>350</v>
      </c>
      <c r="B478" s="64" t="s">
        <v>350</v>
      </c>
      <c r="C478" s="65" t="s">
        <v>3686</v>
      </c>
      <c r="D478" s="66">
        <v>10</v>
      </c>
      <c r="E478" s="67" t="s">
        <v>136</v>
      </c>
      <c r="F478" s="68">
        <v>6</v>
      </c>
      <c r="G478" s="65"/>
      <c r="H478" s="69"/>
      <c r="I478" s="70"/>
      <c r="J478" s="70"/>
      <c r="K478" s="34" t="s">
        <v>65</v>
      </c>
      <c r="L478" s="77">
        <v>478</v>
      </c>
      <c r="M478" s="77"/>
      <c r="N478" s="72"/>
      <c r="O478" s="79" t="s">
        <v>176</v>
      </c>
      <c r="P478" s="81">
        <v>43533.64791666667</v>
      </c>
      <c r="Q478" s="79" t="s">
        <v>529</v>
      </c>
      <c r="R478" s="79"/>
      <c r="S478" s="79"/>
      <c r="T478" s="79" t="s">
        <v>586</v>
      </c>
      <c r="U478" s="82" t="s">
        <v>644</v>
      </c>
      <c r="V478" s="82" t="s">
        <v>644</v>
      </c>
      <c r="W478" s="81">
        <v>43533.64791666667</v>
      </c>
      <c r="X478" s="82" t="s">
        <v>1072</v>
      </c>
      <c r="Y478" s="79"/>
      <c r="Z478" s="79"/>
      <c r="AA478" s="85" t="s">
        <v>1370</v>
      </c>
      <c r="AB478" s="79"/>
      <c r="AC478" s="79" t="b">
        <v>0</v>
      </c>
      <c r="AD478" s="79">
        <v>11</v>
      </c>
      <c r="AE478" s="85" t="s">
        <v>1389</v>
      </c>
      <c r="AF478" s="79" t="b">
        <v>0</v>
      </c>
      <c r="AG478" s="79" t="s">
        <v>1401</v>
      </c>
      <c r="AH478" s="79"/>
      <c r="AI478" s="85" t="s">
        <v>1389</v>
      </c>
      <c r="AJ478" s="79" t="b">
        <v>0</v>
      </c>
      <c r="AK478" s="79">
        <v>3</v>
      </c>
      <c r="AL478" s="85" t="s">
        <v>1389</v>
      </c>
      <c r="AM478" s="79" t="s">
        <v>1414</v>
      </c>
      <c r="AN478" s="79" t="b">
        <v>0</v>
      </c>
      <c r="AO478" s="85" t="s">
        <v>1370</v>
      </c>
      <c r="AP478" s="79" t="s">
        <v>176</v>
      </c>
      <c r="AQ478" s="79">
        <v>0</v>
      </c>
      <c r="AR478" s="79">
        <v>0</v>
      </c>
      <c r="AS478" s="79"/>
      <c r="AT478" s="79"/>
      <c r="AU478" s="79"/>
      <c r="AV478" s="79"/>
      <c r="AW478" s="79"/>
      <c r="AX478" s="79"/>
      <c r="AY478" s="79"/>
      <c r="AZ478" s="79"/>
      <c r="BA478">
        <v>18</v>
      </c>
      <c r="BB478" s="78" t="str">
        <f>REPLACE(INDEX(GroupVertices[Group],MATCH(Edges[[#This Row],[Vertex 1]],GroupVertices[Vertex],0)),1,1,"")</f>
        <v>2</v>
      </c>
      <c r="BC478" s="78" t="str">
        <f>REPLACE(INDEX(GroupVertices[Group],MATCH(Edges[[#This Row],[Vertex 2]],GroupVertices[Vertex],0)),1,1,"")</f>
        <v>2</v>
      </c>
      <c r="BD478" s="48">
        <v>1</v>
      </c>
      <c r="BE478" s="49">
        <v>2.5</v>
      </c>
      <c r="BF478" s="48">
        <v>1</v>
      </c>
      <c r="BG478" s="49">
        <v>2.5</v>
      </c>
      <c r="BH478" s="48">
        <v>0</v>
      </c>
      <c r="BI478" s="49">
        <v>0</v>
      </c>
      <c r="BJ478" s="48">
        <v>38</v>
      </c>
      <c r="BK478" s="49">
        <v>95</v>
      </c>
      <c r="BL478" s="48">
        <v>40</v>
      </c>
    </row>
    <row r="479" spans="1:64" ht="15">
      <c r="A479" s="64" t="s">
        <v>350</v>
      </c>
      <c r="B479" s="64" t="s">
        <v>350</v>
      </c>
      <c r="C479" s="65" t="s">
        <v>3686</v>
      </c>
      <c r="D479" s="66">
        <v>10</v>
      </c>
      <c r="E479" s="67" t="s">
        <v>136</v>
      </c>
      <c r="F479" s="68">
        <v>6</v>
      </c>
      <c r="G479" s="65"/>
      <c r="H479" s="69"/>
      <c r="I479" s="70"/>
      <c r="J479" s="70"/>
      <c r="K479" s="34" t="s">
        <v>65</v>
      </c>
      <c r="L479" s="77">
        <v>479</v>
      </c>
      <c r="M479" s="77"/>
      <c r="N479" s="72"/>
      <c r="O479" s="79" t="s">
        <v>176</v>
      </c>
      <c r="P479" s="81">
        <v>43533.649305555555</v>
      </c>
      <c r="Q479" s="79" t="s">
        <v>530</v>
      </c>
      <c r="R479" s="79"/>
      <c r="S479" s="79"/>
      <c r="T479" s="79" t="s">
        <v>586</v>
      </c>
      <c r="U479" s="82" t="s">
        <v>645</v>
      </c>
      <c r="V479" s="82" t="s">
        <v>645</v>
      </c>
      <c r="W479" s="81">
        <v>43533.649305555555</v>
      </c>
      <c r="X479" s="82" t="s">
        <v>1073</v>
      </c>
      <c r="Y479" s="79"/>
      <c r="Z479" s="79"/>
      <c r="AA479" s="85" t="s">
        <v>1371</v>
      </c>
      <c r="AB479" s="79"/>
      <c r="AC479" s="79" t="b">
        <v>0</v>
      </c>
      <c r="AD479" s="79">
        <v>11</v>
      </c>
      <c r="AE479" s="85" t="s">
        <v>1389</v>
      </c>
      <c r="AF479" s="79" t="b">
        <v>0</v>
      </c>
      <c r="AG479" s="79" t="s">
        <v>1401</v>
      </c>
      <c r="AH479" s="79"/>
      <c r="AI479" s="85" t="s">
        <v>1389</v>
      </c>
      <c r="AJ479" s="79" t="b">
        <v>0</v>
      </c>
      <c r="AK479" s="79">
        <v>3</v>
      </c>
      <c r="AL479" s="85" t="s">
        <v>1389</v>
      </c>
      <c r="AM479" s="79" t="s">
        <v>1414</v>
      </c>
      <c r="AN479" s="79" t="b">
        <v>0</v>
      </c>
      <c r="AO479" s="85" t="s">
        <v>1371</v>
      </c>
      <c r="AP479" s="79" t="s">
        <v>176</v>
      </c>
      <c r="AQ479" s="79">
        <v>0</v>
      </c>
      <c r="AR479" s="79">
        <v>0</v>
      </c>
      <c r="AS479" s="79"/>
      <c r="AT479" s="79"/>
      <c r="AU479" s="79"/>
      <c r="AV479" s="79"/>
      <c r="AW479" s="79"/>
      <c r="AX479" s="79"/>
      <c r="AY479" s="79"/>
      <c r="AZ479" s="79"/>
      <c r="BA479">
        <v>18</v>
      </c>
      <c r="BB479" s="78" t="str">
        <f>REPLACE(INDEX(GroupVertices[Group],MATCH(Edges[[#This Row],[Vertex 1]],GroupVertices[Vertex],0)),1,1,"")</f>
        <v>2</v>
      </c>
      <c r="BC479" s="78" t="str">
        <f>REPLACE(INDEX(GroupVertices[Group],MATCH(Edges[[#This Row],[Vertex 2]],GroupVertices[Vertex],0)),1,1,"")</f>
        <v>2</v>
      </c>
      <c r="BD479" s="48">
        <v>0</v>
      </c>
      <c r="BE479" s="49">
        <v>0</v>
      </c>
      <c r="BF479" s="48">
        <v>0</v>
      </c>
      <c r="BG479" s="49">
        <v>0</v>
      </c>
      <c r="BH479" s="48">
        <v>0</v>
      </c>
      <c r="BI479" s="49">
        <v>0</v>
      </c>
      <c r="BJ479" s="48">
        <v>33</v>
      </c>
      <c r="BK479" s="49">
        <v>100</v>
      </c>
      <c r="BL479" s="48">
        <v>33</v>
      </c>
    </row>
    <row r="480" spans="1:64" ht="15">
      <c r="A480" s="64" t="s">
        <v>350</v>
      </c>
      <c r="B480" s="64" t="s">
        <v>350</v>
      </c>
      <c r="C480" s="65" t="s">
        <v>3686</v>
      </c>
      <c r="D480" s="66">
        <v>10</v>
      </c>
      <c r="E480" s="67" t="s">
        <v>136</v>
      </c>
      <c r="F480" s="68">
        <v>6</v>
      </c>
      <c r="G480" s="65"/>
      <c r="H480" s="69"/>
      <c r="I480" s="70"/>
      <c r="J480" s="70"/>
      <c r="K480" s="34" t="s">
        <v>65</v>
      </c>
      <c r="L480" s="77">
        <v>480</v>
      </c>
      <c r="M480" s="77"/>
      <c r="N480" s="72"/>
      <c r="O480" s="79" t="s">
        <v>176</v>
      </c>
      <c r="P480" s="81">
        <v>43533.65069444444</v>
      </c>
      <c r="Q480" s="79" t="s">
        <v>531</v>
      </c>
      <c r="R480" s="82" t="s">
        <v>568</v>
      </c>
      <c r="S480" s="79" t="s">
        <v>573</v>
      </c>
      <c r="T480" s="79" t="s">
        <v>586</v>
      </c>
      <c r="U480" s="79"/>
      <c r="V480" s="82" t="s">
        <v>772</v>
      </c>
      <c r="W480" s="81">
        <v>43533.65069444444</v>
      </c>
      <c r="X480" s="82" t="s">
        <v>1074</v>
      </c>
      <c r="Y480" s="79"/>
      <c r="Z480" s="79"/>
      <c r="AA480" s="85" t="s">
        <v>1372</v>
      </c>
      <c r="AB480" s="79"/>
      <c r="AC480" s="79" t="b">
        <v>0</v>
      </c>
      <c r="AD480" s="79">
        <v>8</v>
      </c>
      <c r="AE480" s="85" t="s">
        <v>1389</v>
      </c>
      <c r="AF480" s="79" t="b">
        <v>0</v>
      </c>
      <c r="AG480" s="79" t="s">
        <v>1401</v>
      </c>
      <c r="AH480" s="79"/>
      <c r="AI480" s="85" t="s">
        <v>1389</v>
      </c>
      <c r="AJ480" s="79" t="b">
        <v>0</v>
      </c>
      <c r="AK480" s="79">
        <v>4</v>
      </c>
      <c r="AL480" s="85" t="s">
        <v>1389</v>
      </c>
      <c r="AM480" s="79" t="s">
        <v>1414</v>
      </c>
      <c r="AN480" s="79" t="b">
        <v>0</v>
      </c>
      <c r="AO480" s="85" t="s">
        <v>1372</v>
      </c>
      <c r="AP480" s="79" t="s">
        <v>176</v>
      </c>
      <c r="AQ480" s="79">
        <v>0</v>
      </c>
      <c r="AR480" s="79">
        <v>0</v>
      </c>
      <c r="AS480" s="79"/>
      <c r="AT480" s="79"/>
      <c r="AU480" s="79"/>
      <c r="AV480" s="79"/>
      <c r="AW480" s="79"/>
      <c r="AX480" s="79"/>
      <c r="AY480" s="79"/>
      <c r="AZ480" s="79"/>
      <c r="BA480">
        <v>18</v>
      </c>
      <c r="BB480" s="78" t="str">
        <f>REPLACE(INDEX(GroupVertices[Group],MATCH(Edges[[#This Row],[Vertex 1]],GroupVertices[Vertex],0)),1,1,"")</f>
        <v>2</v>
      </c>
      <c r="BC480" s="78" t="str">
        <f>REPLACE(INDEX(GroupVertices[Group],MATCH(Edges[[#This Row],[Vertex 2]],GroupVertices[Vertex],0)),1,1,"")</f>
        <v>2</v>
      </c>
      <c r="BD480" s="48">
        <v>0</v>
      </c>
      <c r="BE480" s="49">
        <v>0</v>
      </c>
      <c r="BF480" s="48">
        <v>1</v>
      </c>
      <c r="BG480" s="49">
        <v>4</v>
      </c>
      <c r="BH480" s="48">
        <v>0</v>
      </c>
      <c r="BI480" s="49">
        <v>0</v>
      </c>
      <c r="BJ480" s="48">
        <v>24</v>
      </c>
      <c r="BK480" s="49">
        <v>96</v>
      </c>
      <c r="BL480" s="48">
        <v>25</v>
      </c>
    </row>
    <row r="481" spans="1:64" ht="15">
      <c r="A481" s="64" t="s">
        <v>350</v>
      </c>
      <c r="B481" s="64" t="s">
        <v>350</v>
      </c>
      <c r="C481" s="65" t="s">
        <v>3686</v>
      </c>
      <c r="D481" s="66">
        <v>10</v>
      </c>
      <c r="E481" s="67" t="s">
        <v>136</v>
      </c>
      <c r="F481" s="68">
        <v>6</v>
      </c>
      <c r="G481" s="65"/>
      <c r="H481" s="69"/>
      <c r="I481" s="70"/>
      <c r="J481" s="70"/>
      <c r="K481" s="34" t="s">
        <v>65</v>
      </c>
      <c r="L481" s="77">
        <v>481</v>
      </c>
      <c r="M481" s="77"/>
      <c r="N481" s="72"/>
      <c r="O481" s="79" t="s">
        <v>176</v>
      </c>
      <c r="P481" s="81">
        <v>43533.652083333334</v>
      </c>
      <c r="Q481" s="79" t="s">
        <v>532</v>
      </c>
      <c r="R481" s="79"/>
      <c r="S481" s="79"/>
      <c r="T481" s="79" t="s">
        <v>586</v>
      </c>
      <c r="U481" s="82" t="s">
        <v>646</v>
      </c>
      <c r="V481" s="82" t="s">
        <v>646</v>
      </c>
      <c r="W481" s="81">
        <v>43533.652083333334</v>
      </c>
      <c r="X481" s="82" t="s">
        <v>1075</v>
      </c>
      <c r="Y481" s="79"/>
      <c r="Z481" s="79"/>
      <c r="AA481" s="85" t="s">
        <v>1373</v>
      </c>
      <c r="AB481" s="79"/>
      <c r="AC481" s="79" t="b">
        <v>0</v>
      </c>
      <c r="AD481" s="79">
        <v>10</v>
      </c>
      <c r="AE481" s="85" t="s">
        <v>1389</v>
      </c>
      <c r="AF481" s="79" t="b">
        <v>0</v>
      </c>
      <c r="AG481" s="79" t="s">
        <v>1401</v>
      </c>
      <c r="AH481" s="79"/>
      <c r="AI481" s="85" t="s">
        <v>1389</v>
      </c>
      <c r="AJ481" s="79" t="b">
        <v>0</v>
      </c>
      <c r="AK481" s="79">
        <v>2</v>
      </c>
      <c r="AL481" s="85" t="s">
        <v>1389</v>
      </c>
      <c r="AM481" s="79" t="s">
        <v>1414</v>
      </c>
      <c r="AN481" s="79" t="b">
        <v>0</v>
      </c>
      <c r="AO481" s="85" t="s">
        <v>1373</v>
      </c>
      <c r="AP481" s="79" t="s">
        <v>176</v>
      </c>
      <c r="AQ481" s="79">
        <v>0</v>
      </c>
      <c r="AR481" s="79">
        <v>0</v>
      </c>
      <c r="AS481" s="79"/>
      <c r="AT481" s="79"/>
      <c r="AU481" s="79"/>
      <c r="AV481" s="79"/>
      <c r="AW481" s="79"/>
      <c r="AX481" s="79"/>
      <c r="AY481" s="79"/>
      <c r="AZ481" s="79"/>
      <c r="BA481">
        <v>18</v>
      </c>
      <c r="BB481" s="78" t="str">
        <f>REPLACE(INDEX(GroupVertices[Group],MATCH(Edges[[#This Row],[Vertex 1]],GroupVertices[Vertex],0)),1,1,"")</f>
        <v>2</v>
      </c>
      <c r="BC481" s="78" t="str">
        <f>REPLACE(INDEX(GroupVertices[Group],MATCH(Edges[[#This Row],[Vertex 2]],GroupVertices[Vertex],0)),1,1,"")</f>
        <v>2</v>
      </c>
      <c r="BD481" s="48">
        <v>0</v>
      </c>
      <c r="BE481" s="49">
        <v>0</v>
      </c>
      <c r="BF481" s="48">
        <v>0</v>
      </c>
      <c r="BG481" s="49">
        <v>0</v>
      </c>
      <c r="BH481" s="48">
        <v>0</v>
      </c>
      <c r="BI481" s="49">
        <v>0</v>
      </c>
      <c r="BJ481" s="48">
        <v>18</v>
      </c>
      <c r="BK481" s="49">
        <v>100</v>
      </c>
      <c r="BL481" s="48">
        <v>18</v>
      </c>
    </row>
    <row r="482" spans="1:64" ht="15">
      <c r="A482" s="64" t="s">
        <v>350</v>
      </c>
      <c r="B482" s="64" t="s">
        <v>350</v>
      </c>
      <c r="C482" s="65" t="s">
        <v>3686</v>
      </c>
      <c r="D482" s="66">
        <v>10</v>
      </c>
      <c r="E482" s="67" t="s">
        <v>136</v>
      </c>
      <c r="F482" s="68">
        <v>6</v>
      </c>
      <c r="G482" s="65"/>
      <c r="H482" s="69"/>
      <c r="I482" s="70"/>
      <c r="J482" s="70"/>
      <c r="K482" s="34" t="s">
        <v>65</v>
      </c>
      <c r="L482" s="77">
        <v>482</v>
      </c>
      <c r="M482" s="77"/>
      <c r="N482" s="72"/>
      <c r="O482" s="79" t="s">
        <v>176</v>
      </c>
      <c r="P482" s="81">
        <v>43533.65277777778</v>
      </c>
      <c r="Q482" s="79" t="s">
        <v>533</v>
      </c>
      <c r="R482" s="79"/>
      <c r="S482" s="79"/>
      <c r="T482" s="79" t="s">
        <v>586</v>
      </c>
      <c r="U482" s="79"/>
      <c r="V482" s="82" t="s">
        <v>772</v>
      </c>
      <c r="W482" s="81">
        <v>43533.65277777778</v>
      </c>
      <c r="X482" s="82" t="s">
        <v>1076</v>
      </c>
      <c r="Y482" s="79"/>
      <c r="Z482" s="79"/>
      <c r="AA482" s="85" t="s">
        <v>1374</v>
      </c>
      <c r="AB482" s="79"/>
      <c r="AC482" s="79" t="b">
        <v>0</v>
      </c>
      <c r="AD482" s="79">
        <v>8</v>
      </c>
      <c r="AE482" s="85" t="s">
        <v>1389</v>
      </c>
      <c r="AF482" s="79" t="b">
        <v>0</v>
      </c>
      <c r="AG482" s="79" t="s">
        <v>1401</v>
      </c>
      <c r="AH482" s="79"/>
      <c r="AI482" s="85" t="s">
        <v>1389</v>
      </c>
      <c r="AJ482" s="79" t="b">
        <v>0</v>
      </c>
      <c r="AK482" s="79">
        <v>0</v>
      </c>
      <c r="AL482" s="85" t="s">
        <v>1389</v>
      </c>
      <c r="AM482" s="79" t="s">
        <v>1414</v>
      </c>
      <c r="AN482" s="79" t="b">
        <v>0</v>
      </c>
      <c r="AO482" s="85" t="s">
        <v>1374</v>
      </c>
      <c r="AP482" s="79" t="s">
        <v>176</v>
      </c>
      <c r="AQ482" s="79">
        <v>0</v>
      </c>
      <c r="AR482" s="79">
        <v>0</v>
      </c>
      <c r="AS482" s="79"/>
      <c r="AT482" s="79"/>
      <c r="AU482" s="79"/>
      <c r="AV482" s="79"/>
      <c r="AW482" s="79"/>
      <c r="AX482" s="79"/>
      <c r="AY482" s="79"/>
      <c r="AZ482" s="79"/>
      <c r="BA482">
        <v>18</v>
      </c>
      <c r="BB482" s="78" t="str">
        <f>REPLACE(INDEX(GroupVertices[Group],MATCH(Edges[[#This Row],[Vertex 1]],GroupVertices[Vertex],0)),1,1,"")</f>
        <v>2</v>
      </c>
      <c r="BC482" s="78" t="str">
        <f>REPLACE(INDEX(GroupVertices[Group],MATCH(Edges[[#This Row],[Vertex 2]],GroupVertices[Vertex],0)),1,1,"")</f>
        <v>2</v>
      </c>
      <c r="BD482" s="48">
        <v>1</v>
      </c>
      <c r="BE482" s="49">
        <v>3.125</v>
      </c>
      <c r="BF482" s="48">
        <v>1</v>
      </c>
      <c r="BG482" s="49">
        <v>3.125</v>
      </c>
      <c r="BH482" s="48">
        <v>0</v>
      </c>
      <c r="BI482" s="49">
        <v>0</v>
      </c>
      <c r="BJ482" s="48">
        <v>30</v>
      </c>
      <c r="BK482" s="49">
        <v>93.75</v>
      </c>
      <c r="BL482" s="48">
        <v>32</v>
      </c>
    </row>
    <row r="483" spans="1:64" ht="15">
      <c r="A483" s="64" t="s">
        <v>350</v>
      </c>
      <c r="B483" s="64" t="s">
        <v>350</v>
      </c>
      <c r="C483" s="65" t="s">
        <v>3686</v>
      </c>
      <c r="D483" s="66">
        <v>10</v>
      </c>
      <c r="E483" s="67" t="s">
        <v>136</v>
      </c>
      <c r="F483" s="68">
        <v>6</v>
      </c>
      <c r="G483" s="65"/>
      <c r="H483" s="69"/>
      <c r="I483" s="70"/>
      <c r="J483" s="70"/>
      <c r="K483" s="34" t="s">
        <v>65</v>
      </c>
      <c r="L483" s="77">
        <v>483</v>
      </c>
      <c r="M483" s="77"/>
      <c r="N483" s="72"/>
      <c r="O483" s="79" t="s">
        <v>176</v>
      </c>
      <c r="P483" s="81">
        <v>43533.65416666667</v>
      </c>
      <c r="Q483" s="79" t="s">
        <v>534</v>
      </c>
      <c r="R483" s="79"/>
      <c r="S483" s="79"/>
      <c r="T483" s="79" t="s">
        <v>586</v>
      </c>
      <c r="U483" s="82" t="s">
        <v>647</v>
      </c>
      <c r="V483" s="82" t="s">
        <v>647</v>
      </c>
      <c r="W483" s="81">
        <v>43533.65416666667</v>
      </c>
      <c r="X483" s="82" t="s">
        <v>1077</v>
      </c>
      <c r="Y483" s="79"/>
      <c r="Z483" s="79"/>
      <c r="AA483" s="85" t="s">
        <v>1375</v>
      </c>
      <c r="AB483" s="79"/>
      <c r="AC483" s="79" t="b">
        <v>0</v>
      </c>
      <c r="AD483" s="79">
        <v>12</v>
      </c>
      <c r="AE483" s="85" t="s">
        <v>1389</v>
      </c>
      <c r="AF483" s="79" t="b">
        <v>0</v>
      </c>
      <c r="AG483" s="79" t="s">
        <v>1401</v>
      </c>
      <c r="AH483" s="79"/>
      <c r="AI483" s="85" t="s">
        <v>1389</v>
      </c>
      <c r="AJ483" s="79" t="b">
        <v>0</v>
      </c>
      <c r="AK483" s="79">
        <v>4</v>
      </c>
      <c r="AL483" s="85" t="s">
        <v>1389</v>
      </c>
      <c r="AM483" s="79" t="s">
        <v>1414</v>
      </c>
      <c r="AN483" s="79" t="b">
        <v>0</v>
      </c>
      <c r="AO483" s="85" t="s">
        <v>1375</v>
      </c>
      <c r="AP483" s="79" t="s">
        <v>176</v>
      </c>
      <c r="AQ483" s="79">
        <v>0</v>
      </c>
      <c r="AR483" s="79">
        <v>0</v>
      </c>
      <c r="AS483" s="79"/>
      <c r="AT483" s="79"/>
      <c r="AU483" s="79"/>
      <c r="AV483" s="79"/>
      <c r="AW483" s="79"/>
      <c r="AX483" s="79"/>
      <c r="AY483" s="79"/>
      <c r="AZ483" s="79"/>
      <c r="BA483">
        <v>18</v>
      </c>
      <c r="BB483" s="78" t="str">
        <f>REPLACE(INDEX(GroupVertices[Group],MATCH(Edges[[#This Row],[Vertex 1]],GroupVertices[Vertex],0)),1,1,"")</f>
        <v>2</v>
      </c>
      <c r="BC483" s="78" t="str">
        <f>REPLACE(INDEX(GroupVertices[Group],MATCH(Edges[[#This Row],[Vertex 2]],GroupVertices[Vertex],0)),1,1,"")</f>
        <v>2</v>
      </c>
      <c r="BD483" s="48">
        <v>1</v>
      </c>
      <c r="BE483" s="49">
        <v>2.0833333333333335</v>
      </c>
      <c r="BF483" s="48">
        <v>0</v>
      </c>
      <c r="BG483" s="49">
        <v>0</v>
      </c>
      <c r="BH483" s="48">
        <v>0</v>
      </c>
      <c r="BI483" s="49">
        <v>0</v>
      </c>
      <c r="BJ483" s="48">
        <v>47</v>
      </c>
      <c r="BK483" s="49">
        <v>97.91666666666667</v>
      </c>
      <c r="BL483" s="48">
        <v>48</v>
      </c>
    </row>
    <row r="484" spans="1:64" ht="15">
      <c r="A484" s="64" t="s">
        <v>350</v>
      </c>
      <c r="B484" s="64" t="s">
        <v>350</v>
      </c>
      <c r="C484" s="65" t="s">
        <v>3686</v>
      </c>
      <c r="D484" s="66">
        <v>10</v>
      </c>
      <c r="E484" s="67" t="s">
        <v>136</v>
      </c>
      <c r="F484" s="68">
        <v>6</v>
      </c>
      <c r="G484" s="65"/>
      <c r="H484" s="69"/>
      <c r="I484" s="70"/>
      <c r="J484" s="70"/>
      <c r="K484" s="34" t="s">
        <v>65</v>
      </c>
      <c r="L484" s="77">
        <v>484</v>
      </c>
      <c r="M484" s="77"/>
      <c r="N484" s="72"/>
      <c r="O484" s="79" t="s">
        <v>176</v>
      </c>
      <c r="P484" s="81">
        <v>43533.65694444445</v>
      </c>
      <c r="Q484" s="79" t="s">
        <v>535</v>
      </c>
      <c r="R484" s="79"/>
      <c r="S484" s="79"/>
      <c r="T484" s="79" t="s">
        <v>586</v>
      </c>
      <c r="U484" s="82" t="s">
        <v>637</v>
      </c>
      <c r="V484" s="82" t="s">
        <v>637</v>
      </c>
      <c r="W484" s="81">
        <v>43533.65694444445</v>
      </c>
      <c r="X484" s="82" t="s">
        <v>1078</v>
      </c>
      <c r="Y484" s="79"/>
      <c r="Z484" s="79"/>
      <c r="AA484" s="85" t="s">
        <v>1376</v>
      </c>
      <c r="AB484" s="79"/>
      <c r="AC484" s="79" t="b">
        <v>0</v>
      </c>
      <c r="AD484" s="79">
        <v>10</v>
      </c>
      <c r="AE484" s="85" t="s">
        <v>1389</v>
      </c>
      <c r="AF484" s="79" t="b">
        <v>0</v>
      </c>
      <c r="AG484" s="79" t="s">
        <v>1401</v>
      </c>
      <c r="AH484" s="79"/>
      <c r="AI484" s="85" t="s">
        <v>1389</v>
      </c>
      <c r="AJ484" s="79" t="b">
        <v>0</v>
      </c>
      <c r="AK484" s="79">
        <v>4</v>
      </c>
      <c r="AL484" s="85" t="s">
        <v>1389</v>
      </c>
      <c r="AM484" s="79" t="s">
        <v>1414</v>
      </c>
      <c r="AN484" s="79" t="b">
        <v>0</v>
      </c>
      <c r="AO484" s="85" t="s">
        <v>1376</v>
      </c>
      <c r="AP484" s="79" t="s">
        <v>176</v>
      </c>
      <c r="AQ484" s="79">
        <v>0</v>
      </c>
      <c r="AR484" s="79">
        <v>0</v>
      </c>
      <c r="AS484" s="79"/>
      <c r="AT484" s="79"/>
      <c r="AU484" s="79"/>
      <c r="AV484" s="79"/>
      <c r="AW484" s="79"/>
      <c r="AX484" s="79"/>
      <c r="AY484" s="79"/>
      <c r="AZ484" s="79"/>
      <c r="BA484">
        <v>18</v>
      </c>
      <c r="BB484" s="78" t="str">
        <f>REPLACE(INDEX(GroupVertices[Group],MATCH(Edges[[#This Row],[Vertex 1]],GroupVertices[Vertex],0)),1,1,"")</f>
        <v>2</v>
      </c>
      <c r="BC484" s="78" t="str">
        <f>REPLACE(INDEX(GroupVertices[Group],MATCH(Edges[[#This Row],[Vertex 2]],GroupVertices[Vertex],0)),1,1,"")</f>
        <v>2</v>
      </c>
      <c r="BD484" s="48">
        <v>0</v>
      </c>
      <c r="BE484" s="49">
        <v>0</v>
      </c>
      <c r="BF484" s="48">
        <v>0</v>
      </c>
      <c r="BG484" s="49">
        <v>0</v>
      </c>
      <c r="BH484" s="48">
        <v>0</v>
      </c>
      <c r="BI484" s="49">
        <v>0</v>
      </c>
      <c r="BJ484" s="48">
        <v>21</v>
      </c>
      <c r="BK484" s="49">
        <v>100</v>
      </c>
      <c r="BL484" s="48">
        <v>21</v>
      </c>
    </row>
    <row r="485" spans="1:64" ht="15">
      <c r="A485" s="64" t="s">
        <v>350</v>
      </c>
      <c r="B485" s="64" t="s">
        <v>350</v>
      </c>
      <c r="C485" s="65" t="s">
        <v>3686</v>
      </c>
      <c r="D485" s="66">
        <v>10</v>
      </c>
      <c r="E485" s="67" t="s">
        <v>136</v>
      </c>
      <c r="F485" s="68">
        <v>6</v>
      </c>
      <c r="G485" s="65"/>
      <c r="H485" s="69"/>
      <c r="I485" s="70"/>
      <c r="J485" s="70"/>
      <c r="K485" s="34" t="s">
        <v>65</v>
      </c>
      <c r="L485" s="77">
        <v>485</v>
      </c>
      <c r="M485" s="77"/>
      <c r="N485" s="72"/>
      <c r="O485" s="79" t="s">
        <v>176</v>
      </c>
      <c r="P485" s="81">
        <v>43533.657638888886</v>
      </c>
      <c r="Q485" s="79" t="s">
        <v>536</v>
      </c>
      <c r="R485" s="82" t="s">
        <v>569</v>
      </c>
      <c r="S485" s="79" t="s">
        <v>576</v>
      </c>
      <c r="T485" s="79" t="s">
        <v>586</v>
      </c>
      <c r="U485" s="79"/>
      <c r="V485" s="82" t="s">
        <v>772</v>
      </c>
      <c r="W485" s="81">
        <v>43533.657638888886</v>
      </c>
      <c r="X485" s="82" t="s">
        <v>1079</v>
      </c>
      <c r="Y485" s="79"/>
      <c r="Z485" s="79"/>
      <c r="AA485" s="85" t="s">
        <v>1377</v>
      </c>
      <c r="AB485" s="79"/>
      <c r="AC485" s="79" t="b">
        <v>0</v>
      </c>
      <c r="AD485" s="79">
        <v>9</v>
      </c>
      <c r="AE485" s="85" t="s">
        <v>1389</v>
      </c>
      <c r="AF485" s="79" t="b">
        <v>1</v>
      </c>
      <c r="AG485" s="79" t="s">
        <v>1401</v>
      </c>
      <c r="AH485" s="79"/>
      <c r="AI485" s="85" t="s">
        <v>1407</v>
      </c>
      <c r="AJ485" s="79" t="b">
        <v>0</v>
      </c>
      <c r="AK485" s="79">
        <v>4</v>
      </c>
      <c r="AL485" s="85" t="s">
        <v>1389</v>
      </c>
      <c r="AM485" s="79" t="s">
        <v>1414</v>
      </c>
      <c r="AN485" s="79" t="b">
        <v>0</v>
      </c>
      <c r="AO485" s="85" t="s">
        <v>1377</v>
      </c>
      <c r="AP485" s="79" t="s">
        <v>176</v>
      </c>
      <c r="AQ485" s="79">
        <v>0</v>
      </c>
      <c r="AR485" s="79">
        <v>0</v>
      </c>
      <c r="AS485" s="79"/>
      <c r="AT485" s="79"/>
      <c r="AU485" s="79"/>
      <c r="AV485" s="79"/>
      <c r="AW485" s="79"/>
      <c r="AX485" s="79"/>
      <c r="AY485" s="79"/>
      <c r="AZ485" s="79"/>
      <c r="BA485">
        <v>18</v>
      </c>
      <c r="BB485" s="78" t="str">
        <f>REPLACE(INDEX(GroupVertices[Group],MATCH(Edges[[#This Row],[Vertex 1]],GroupVertices[Vertex],0)),1,1,"")</f>
        <v>2</v>
      </c>
      <c r="BC485" s="78" t="str">
        <f>REPLACE(INDEX(GroupVertices[Group],MATCH(Edges[[#This Row],[Vertex 2]],GroupVertices[Vertex],0)),1,1,"")</f>
        <v>2</v>
      </c>
      <c r="BD485" s="48">
        <v>1</v>
      </c>
      <c r="BE485" s="49">
        <v>4.545454545454546</v>
      </c>
      <c r="BF485" s="48">
        <v>0</v>
      </c>
      <c r="BG485" s="49">
        <v>0</v>
      </c>
      <c r="BH485" s="48">
        <v>0</v>
      </c>
      <c r="BI485" s="49">
        <v>0</v>
      </c>
      <c r="BJ485" s="48">
        <v>21</v>
      </c>
      <c r="BK485" s="49">
        <v>95.45454545454545</v>
      </c>
      <c r="BL485" s="48">
        <v>22</v>
      </c>
    </row>
    <row r="486" spans="1:64" ht="15">
      <c r="A486" s="64" t="s">
        <v>350</v>
      </c>
      <c r="B486" s="64" t="s">
        <v>350</v>
      </c>
      <c r="C486" s="65" t="s">
        <v>3686</v>
      </c>
      <c r="D486" s="66">
        <v>10</v>
      </c>
      <c r="E486" s="67" t="s">
        <v>136</v>
      </c>
      <c r="F486" s="68">
        <v>6</v>
      </c>
      <c r="G486" s="65"/>
      <c r="H486" s="69"/>
      <c r="I486" s="70"/>
      <c r="J486" s="70"/>
      <c r="K486" s="34" t="s">
        <v>65</v>
      </c>
      <c r="L486" s="77">
        <v>486</v>
      </c>
      <c r="M486" s="77"/>
      <c r="N486" s="72"/>
      <c r="O486" s="79" t="s">
        <v>176</v>
      </c>
      <c r="P486" s="81">
        <v>43533.65902777778</v>
      </c>
      <c r="Q486" s="79" t="s">
        <v>537</v>
      </c>
      <c r="R486" s="79"/>
      <c r="S486" s="79"/>
      <c r="T486" s="79" t="s">
        <v>586</v>
      </c>
      <c r="U486" s="82" t="s">
        <v>648</v>
      </c>
      <c r="V486" s="82" t="s">
        <v>648</v>
      </c>
      <c r="W486" s="81">
        <v>43533.65902777778</v>
      </c>
      <c r="X486" s="82" t="s">
        <v>1080</v>
      </c>
      <c r="Y486" s="79"/>
      <c r="Z486" s="79"/>
      <c r="AA486" s="85" t="s">
        <v>1378</v>
      </c>
      <c r="AB486" s="79"/>
      <c r="AC486" s="79" t="b">
        <v>0</v>
      </c>
      <c r="AD486" s="79">
        <v>9</v>
      </c>
      <c r="AE486" s="85" t="s">
        <v>1389</v>
      </c>
      <c r="AF486" s="79" t="b">
        <v>0</v>
      </c>
      <c r="AG486" s="79" t="s">
        <v>1401</v>
      </c>
      <c r="AH486" s="79"/>
      <c r="AI486" s="85" t="s">
        <v>1389</v>
      </c>
      <c r="AJ486" s="79" t="b">
        <v>0</v>
      </c>
      <c r="AK486" s="79">
        <v>1</v>
      </c>
      <c r="AL486" s="85" t="s">
        <v>1389</v>
      </c>
      <c r="AM486" s="79" t="s">
        <v>1414</v>
      </c>
      <c r="AN486" s="79" t="b">
        <v>0</v>
      </c>
      <c r="AO486" s="85" t="s">
        <v>1378</v>
      </c>
      <c r="AP486" s="79" t="s">
        <v>176</v>
      </c>
      <c r="AQ486" s="79">
        <v>0</v>
      </c>
      <c r="AR486" s="79">
        <v>0</v>
      </c>
      <c r="AS486" s="79"/>
      <c r="AT486" s="79"/>
      <c r="AU486" s="79"/>
      <c r="AV486" s="79"/>
      <c r="AW486" s="79"/>
      <c r="AX486" s="79"/>
      <c r="AY486" s="79"/>
      <c r="AZ486" s="79"/>
      <c r="BA486">
        <v>18</v>
      </c>
      <c r="BB486" s="78" t="str">
        <f>REPLACE(INDEX(GroupVertices[Group],MATCH(Edges[[#This Row],[Vertex 1]],GroupVertices[Vertex],0)),1,1,"")</f>
        <v>2</v>
      </c>
      <c r="BC486" s="78" t="str">
        <f>REPLACE(INDEX(GroupVertices[Group],MATCH(Edges[[#This Row],[Vertex 2]],GroupVertices[Vertex],0)),1,1,"")</f>
        <v>2</v>
      </c>
      <c r="BD486" s="48">
        <v>0</v>
      </c>
      <c r="BE486" s="49">
        <v>0</v>
      </c>
      <c r="BF486" s="48">
        <v>0</v>
      </c>
      <c r="BG486" s="49">
        <v>0</v>
      </c>
      <c r="BH486" s="48">
        <v>0</v>
      </c>
      <c r="BI486" s="49">
        <v>0</v>
      </c>
      <c r="BJ486" s="48">
        <v>17</v>
      </c>
      <c r="BK486" s="49">
        <v>100</v>
      </c>
      <c r="BL486" s="48">
        <v>17</v>
      </c>
    </row>
    <row r="487" spans="1:64" ht="15">
      <c r="A487" s="64" t="s">
        <v>350</v>
      </c>
      <c r="B487" s="64" t="s">
        <v>350</v>
      </c>
      <c r="C487" s="65" t="s">
        <v>3686</v>
      </c>
      <c r="D487" s="66">
        <v>10</v>
      </c>
      <c r="E487" s="67" t="s">
        <v>136</v>
      </c>
      <c r="F487" s="68">
        <v>6</v>
      </c>
      <c r="G487" s="65"/>
      <c r="H487" s="69"/>
      <c r="I487" s="70"/>
      <c r="J487" s="70"/>
      <c r="K487" s="34" t="s">
        <v>65</v>
      </c>
      <c r="L487" s="77">
        <v>487</v>
      </c>
      <c r="M487" s="77"/>
      <c r="N487" s="72"/>
      <c r="O487" s="79" t="s">
        <v>176</v>
      </c>
      <c r="P487" s="81">
        <v>43533.66111111111</v>
      </c>
      <c r="Q487" s="79" t="s">
        <v>538</v>
      </c>
      <c r="R487" s="82" t="s">
        <v>570</v>
      </c>
      <c r="S487" s="79" t="s">
        <v>576</v>
      </c>
      <c r="T487" s="79" t="s">
        <v>586</v>
      </c>
      <c r="U487" s="79"/>
      <c r="V487" s="82" t="s">
        <v>772</v>
      </c>
      <c r="W487" s="81">
        <v>43533.66111111111</v>
      </c>
      <c r="X487" s="82" t="s">
        <v>1081</v>
      </c>
      <c r="Y487" s="79"/>
      <c r="Z487" s="79"/>
      <c r="AA487" s="85" t="s">
        <v>1379</v>
      </c>
      <c r="AB487" s="79"/>
      <c r="AC487" s="79" t="b">
        <v>0</v>
      </c>
      <c r="AD487" s="79">
        <v>0</v>
      </c>
      <c r="AE487" s="85" t="s">
        <v>1389</v>
      </c>
      <c r="AF487" s="79" t="b">
        <v>0</v>
      </c>
      <c r="AG487" s="79" t="s">
        <v>1401</v>
      </c>
      <c r="AH487" s="79"/>
      <c r="AI487" s="85" t="s">
        <v>1389</v>
      </c>
      <c r="AJ487" s="79" t="b">
        <v>0</v>
      </c>
      <c r="AK487" s="79">
        <v>0</v>
      </c>
      <c r="AL487" s="85" t="s">
        <v>1389</v>
      </c>
      <c r="AM487" s="79" t="s">
        <v>1414</v>
      </c>
      <c r="AN487" s="79" t="b">
        <v>0</v>
      </c>
      <c r="AO487" s="85" t="s">
        <v>1379</v>
      </c>
      <c r="AP487" s="79" t="s">
        <v>176</v>
      </c>
      <c r="AQ487" s="79">
        <v>0</v>
      </c>
      <c r="AR487" s="79">
        <v>0</v>
      </c>
      <c r="AS487" s="79"/>
      <c r="AT487" s="79"/>
      <c r="AU487" s="79"/>
      <c r="AV487" s="79"/>
      <c r="AW487" s="79"/>
      <c r="AX487" s="79"/>
      <c r="AY487" s="79"/>
      <c r="AZ487" s="79"/>
      <c r="BA487">
        <v>18</v>
      </c>
      <c r="BB487" s="78" t="str">
        <f>REPLACE(INDEX(GroupVertices[Group],MATCH(Edges[[#This Row],[Vertex 1]],GroupVertices[Vertex],0)),1,1,"")</f>
        <v>2</v>
      </c>
      <c r="BC487" s="78" t="str">
        <f>REPLACE(INDEX(GroupVertices[Group],MATCH(Edges[[#This Row],[Vertex 2]],GroupVertices[Vertex],0)),1,1,"")</f>
        <v>2</v>
      </c>
      <c r="BD487" s="48">
        <v>0</v>
      </c>
      <c r="BE487" s="49">
        <v>0</v>
      </c>
      <c r="BF487" s="48">
        <v>1</v>
      </c>
      <c r="BG487" s="49">
        <v>2.7027027027027026</v>
      </c>
      <c r="BH487" s="48">
        <v>0</v>
      </c>
      <c r="BI487" s="49">
        <v>0</v>
      </c>
      <c r="BJ487" s="48">
        <v>36</v>
      </c>
      <c r="BK487" s="49">
        <v>97.29729729729729</v>
      </c>
      <c r="BL487" s="48">
        <v>37</v>
      </c>
    </row>
    <row r="488" spans="1:64" ht="15">
      <c r="A488" s="64" t="s">
        <v>350</v>
      </c>
      <c r="B488" s="64" t="s">
        <v>350</v>
      </c>
      <c r="C488" s="65" t="s">
        <v>3686</v>
      </c>
      <c r="D488" s="66">
        <v>10</v>
      </c>
      <c r="E488" s="67" t="s">
        <v>136</v>
      </c>
      <c r="F488" s="68">
        <v>6</v>
      </c>
      <c r="G488" s="65"/>
      <c r="H488" s="69"/>
      <c r="I488" s="70"/>
      <c r="J488" s="70"/>
      <c r="K488" s="34" t="s">
        <v>65</v>
      </c>
      <c r="L488" s="77">
        <v>488</v>
      </c>
      <c r="M488" s="77"/>
      <c r="N488" s="72"/>
      <c r="O488" s="79" t="s">
        <v>176</v>
      </c>
      <c r="P488" s="81">
        <v>43533.66111111111</v>
      </c>
      <c r="Q488" s="79" t="s">
        <v>539</v>
      </c>
      <c r="R488" s="79"/>
      <c r="S488" s="79"/>
      <c r="T488" s="79" t="s">
        <v>586</v>
      </c>
      <c r="U488" s="82" t="s">
        <v>649</v>
      </c>
      <c r="V488" s="82" t="s">
        <v>649</v>
      </c>
      <c r="W488" s="81">
        <v>43533.66111111111</v>
      </c>
      <c r="X488" s="82" t="s">
        <v>1082</v>
      </c>
      <c r="Y488" s="79"/>
      <c r="Z488" s="79"/>
      <c r="AA488" s="85" t="s">
        <v>1380</v>
      </c>
      <c r="AB488" s="79"/>
      <c r="AC488" s="79" t="b">
        <v>0</v>
      </c>
      <c r="AD488" s="79">
        <v>12</v>
      </c>
      <c r="AE488" s="85" t="s">
        <v>1389</v>
      </c>
      <c r="AF488" s="79" t="b">
        <v>0</v>
      </c>
      <c r="AG488" s="79" t="s">
        <v>1401</v>
      </c>
      <c r="AH488" s="79"/>
      <c r="AI488" s="85" t="s">
        <v>1389</v>
      </c>
      <c r="AJ488" s="79" t="b">
        <v>0</v>
      </c>
      <c r="AK488" s="79">
        <v>2</v>
      </c>
      <c r="AL488" s="85" t="s">
        <v>1389</v>
      </c>
      <c r="AM488" s="79" t="s">
        <v>1414</v>
      </c>
      <c r="AN488" s="79" t="b">
        <v>0</v>
      </c>
      <c r="AO488" s="85" t="s">
        <v>1380</v>
      </c>
      <c r="AP488" s="79" t="s">
        <v>176</v>
      </c>
      <c r="AQ488" s="79">
        <v>0</v>
      </c>
      <c r="AR488" s="79">
        <v>0</v>
      </c>
      <c r="AS488" s="79"/>
      <c r="AT488" s="79"/>
      <c r="AU488" s="79"/>
      <c r="AV488" s="79"/>
      <c r="AW488" s="79"/>
      <c r="AX488" s="79"/>
      <c r="AY488" s="79"/>
      <c r="AZ488" s="79"/>
      <c r="BA488">
        <v>18</v>
      </c>
      <c r="BB488" s="78" t="str">
        <f>REPLACE(INDEX(GroupVertices[Group],MATCH(Edges[[#This Row],[Vertex 1]],GroupVertices[Vertex],0)),1,1,"")</f>
        <v>2</v>
      </c>
      <c r="BC488" s="78" t="str">
        <f>REPLACE(INDEX(GroupVertices[Group],MATCH(Edges[[#This Row],[Vertex 2]],GroupVertices[Vertex],0)),1,1,"")</f>
        <v>2</v>
      </c>
      <c r="BD488" s="48">
        <v>0</v>
      </c>
      <c r="BE488" s="49">
        <v>0</v>
      </c>
      <c r="BF488" s="48">
        <v>0</v>
      </c>
      <c r="BG488" s="49">
        <v>0</v>
      </c>
      <c r="BH488" s="48">
        <v>0</v>
      </c>
      <c r="BI488" s="49">
        <v>0</v>
      </c>
      <c r="BJ488" s="48">
        <v>17</v>
      </c>
      <c r="BK488" s="49">
        <v>100</v>
      </c>
      <c r="BL488" s="48">
        <v>17</v>
      </c>
    </row>
    <row r="489" spans="1:64" ht="15">
      <c r="A489" s="64" t="s">
        <v>350</v>
      </c>
      <c r="B489" s="64" t="s">
        <v>350</v>
      </c>
      <c r="C489" s="65" t="s">
        <v>3686</v>
      </c>
      <c r="D489" s="66">
        <v>10</v>
      </c>
      <c r="E489" s="67" t="s">
        <v>136</v>
      </c>
      <c r="F489" s="68">
        <v>6</v>
      </c>
      <c r="G489" s="65"/>
      <c r="H489" s="69"/>
      <c r="I489" s="70"/>
      <c r="J489" s="70"/>
      <c r="K489" s="34" t="s">
        <v>65</v>
      </c>
      <c r="L489" s="77">
        <v>489</v>
      </c>
      <c r="M489" s="77"/>
      <c r="N489" s="72"/>
      <c r="O489" s="79" t="s">
        <v>176</v>
      </c>
      <c r="P489" s="81">
        <v>43533.66527777778</v>
      </c>
      <c r="Q489" s="79" t="s">
        <v>540</v>
      </c>
      <c r="R489" s="79"/>
      <c r="S489" s="79"/>
      <c r="T489" s="79" t="s">
        <v>586</v>
      </c>
      <c r="U489" s="79"/>
      <c r="V489" s="82" t="s">
        <v>772</v>
      </c>
      <c r="W489" s="81">
        <v>43533.66527777778</v>
      </c>
      <c r="X489" s="82" t="s">
        <v>1083</v>
      </c>
      <c r="Y489" s="79"/>
      <c r="Z489" s="79"/>
      <c r="AA489" s="85" t="s">
        <v>1381</v>
      </c>
      <c r="AB489" s="79"/>
      <c r="AC489" s="79" t="b">
        <v>0</v>
      </c>
      <c r="AD489" s="79">
        <v>8</v>
      </c>
      <c r="AE489" s="85" t="s">
        <v>1389</v>
      </c>
      <c r="AF489" s="79" t="b">
        <v>0</v>
      </c>
      <c r="AG489" s="79" t="s">
        <v>1401</v>
      </c>
      <c r="AH489" s="79"/>
      <c r="AI489" s="85" t="s">
        <v>1389</v>
      </c>
      <c r="AJ489" s="79" t="b">
        <v>0</v>
      </c>
      <c r="AK489" s="79">
        <v>0</v>
      </c>
      <c r="AL489" s="85" t="s">
        <v>1389</v>
      </c>
      <c r="AM489" s="79" t="s">
        <v>1414</v>
      </c>
      <c r="AN489" s="79" t="b">
        <v>0</v>
      </c>
      <c r="AO489" s="85" t="s">
        <v>1381</v>
      </c>
      <c r="AP489" s="79" t="s">
        <v>176</v>
      </c>
      <c r="AQ489" s="79">
        <v>0</v>
      </c>
      <c r="AR489" s="79">
        <v>0</v>
      </c>
      <c r="AS489" s="79"/>
      <c r="AT489" s="79"/>
      <c r="AU489" s="79"/>
      <c r="AV489" s="79"/>
      <c r="AW489" s="79"/>
      <c r="AX489" s="79"/>
      <c r="AY489" s="79"/>
      <c r="AZ489" s="79"/>
      <c r="BA489">
        <v>18</v>
      </c>
      <c r="BB489" s="78" t="str">
        <f>REPLACE(INDEX(GroupVertices[Group],MATCH(Edges[[#This Row],[Vertex 1]],GroupVertices[Vertex],0)),1,1,"")</f>
        <v>2</v>
      </c>
      <c r="BC489" s="78" t="str">
        <f>REPLACE(INDEX(GroupVertices[Group],MATCH(Edges[[#This Row],[Vertex 2]],GroupVertices[Vertex],0)),1,1,"")</f>
        <v>2</v>
      </c>
      <c r="BD489" s="48">
        <v>2</v>
      </c>
      <c r="BE489" s="49">
        <v>6.0606060606060606</v>
      </c>
      <c r="BF489" s="48">
        <v>0</v>
      </c>
      <c r="BG489" s="49">
        <v>0</v>
      </c>
      <c r="BH489" s="48">
        <v>0</v>
      </c>
      <c r="BI489" s="49">
        <v>0</v>
      </c>
      <c r="BJ489" s="48">
        <v>31</v>
      </c>
      <c r="BK489" s="49">
        <v>93.93939393939394</v>
      </c>
      <c r="BL489" s="48">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9"/>
    <dataValidation allowBlank="1" showErrorMessage="1" sqref="N2:N4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9"/>
    <dataValidation allowBlank="1" showInputMessage="1" promptTitle="Edge Color" prompt="To select an optional edge color, right-click and select Select Color on the right-click menu." sqref="C3:C489"/>
    <dataValidation allowBlank="1" showInputMessage="1" promptTitle="Edge Width" prompt="Enter an optional edge width between 1 and 10." errorTitle="Invalid Edge Width" error="The optional edge width must be a whole number between 1 and 10." sqref="D3:D489"/>
    <dataValidation allowBlank="1" showInputMessage="1" promptTitle="Edge Opacity" prompt="Enter an optional edge opacity between 0 (transparent) and 100 (opaque)." errorTitle="Invalid Edge Opacity" error="The optional edge opacity must be a whole number between 0 and 10." sqref="F3:F4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9">
      <formula1>ValidEdgeVisibilities</formula1>
    </dataValidation>
    <dataValidation allowBlank="1" showInputMessage="1" showErrorMessage="1" promptTitle="Vertex 1 Name" prompt="Enter the name of the edge's first vertex." sqref="A3:A489"/>
    <dataValidation allowBlank="1" showInputMessage="1" showErrorMessage="1" promptTitle="Vertex 2 Name" prompt="Enter the name of the edge's second vertex." sqref="B3:B489"/>
    <dataValidation allowBlank="1" showInputMessage="1" showErrorMessage="1" promptTitle="Edge Label" prompt="Enter an optional edge label." errorTitle="Invalid Edge Visibility" error="You have entered an unrecognized edge visibility.  Try selecting from the drop-down list instead." sqref="H3:H4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9"/>
  </dataValidations>
  <hyperlinks>
    <hyperlink ref="R22" r:id="rId1" display="https://reflectionsonedtech.wordpress.com/2019/03/03/all-of-our-voices-matter/"/>
    <hyperlink ref="R23" r:id="rId2" display="https://reflectionsonedtech.wordpress.com/2019/03/03/all-of-our-voices-matter/"/>
    <hyperlink ref="R51" r:id="rId3" display="https://reflectionsonedtech.wordpress.com/2019/03/03/all-of-our-voices-matter/"/>
    <hyperlink ref="R52" r:id="rId4" display="https://reflectionsonedtech.wordpress.com/2019/03/03/all-of-our-voices-matter/"/>
    <hyperlink ref="R54" r:id="rId5" display="https://reflectionsonedtech.wordpress.com/2019/03/03/all-of-our-voices-matter/"/>
    <hyperlink ref="R58" r:id="rId6" display="https://barbarabray.net/podcasts/"/>
    <hyperlink ref="R59" r:id="rId7" display="https://barbarabray.net/podcasts/"/>
    <hyperlink ref="R60" r:id="rId8" display="https://barbarabray.net/podcasts/"/>
    <hyperlink ref="R61" r:id="rId9" display="https://barbarabray.net/podcasts/"/>
    <hyperlink ref="R62" r:id="rId10" display="https://barbarabray.net/podcasts/"/>
    <hyperlink ref="R63" r:id="rId11" display="https://barbarabray.net/podcasts/"/>
    <hyperlink ref="R71" r:id="rId12" display="https://jcasatodd.com/attention-distraction-and-digital-learning-day/"/>
    <hyperlink ref="R72" r:id="rId13" display="https://jcasatodd.com/attention-distraction-and-digital-learning-day/"/>
    <hyperlink ref="R73" r:id="rId14" display="https://jcasatodd.com/attention-distraction-and-digital-learning-day/"/>
    <hyperlink ref="R74" r:id="rId15" display="https://jcasatodd.com/attention-distraction-and-digital-learning-day/"/>
    <hyperlink ref="R75" r:id="rId16" display="https://jcasatodd.com/attention-distraction-and-digital-learning-day/"/>
    <hyperlink ref="R79" r:id="rId17" display="https://jcasatodd.com/attention-distraction-and-digital-learning-day/"/>
    <hyperlink ref="R80" r:id="rId18" display="https://jcasatodd.com/attention-distraction-and-digital-learning-day/"/>
    <hyperlink ref="R81" r:id="rId19" display="https://jcasatodd.com/attention-distraction-and-digital-learning-day/"/>
    <hyperlink ref="R82" r:id="rId20" display="https://jcasatodd.com/attention-distraction-and-digital-learning-day/"/>
    <hyperlink ref="R83" r:id="rId21" display="https://www.insightadvance.com/blog/educators-make-new-years-resolutions?utm_campaign=Blog&amp;utm_content=86423211&amp;utm_medium=social&amp;utm_source=twitter&amp;hss_channel=tw-4896617415"/>
    <hyperlink ref="R98" r:id="rId22" display="http://tweetedtimes.com/KatieAnn_76"/>
    <hyperlink ref="R99" r:id="rId23" display="http://tweetedtimes.com/KatieAnn_76"/>
    <hyperlink ref="R100" r:id="rId24" display="http://tweetedtimes.com/KatieAnn_76"/>
    <hyperlink ref="R101" r:id="rId25" display="https://twitter.com/BethHouf/status/1104215590905040896"/>
    <hyperlink ref="R104" r:id="rId26" display="http://tweetedtimes.com/Dr_MPrince"/>
    <hyperlink ref="R105" r:id="rId27" display="http://tweetedtimes.com/Dr_MPrince"/>
    <hyperlink ref="R106" r:id="rId28" display="http://tweetedtimes.com/Dr_MPrince"/>
    <hyperlink ref="R134" r:id="rId29" display="https://twitter.com/BethHouf/status/1104215590905040896"/>
    <hyperlink ref="R183" r:id="rId30" display="https://alicekeeler.com/2015/08/12/class-twitter-account-how-your-students-can-tweet/"/>
    <hyperlink ref="R184" r:id="rId31" display="https://alicekeeler.com/2015/08/12/class-twitter-account-how-your-students-can-tweet/"/>
    <hyperlink ref="R185" r:id="rId32" display="https://twitter.com/jcasatodd/status/1104407997999022081"/>
    <hyperlink ref="R187" r:id="rId33" display="https://twitter.com/jcasatodd/status/1104407997999022081"/>
    <hyperlink ref="R193" r:id="rId34" display="https://twitter.com/jcasatodd/status/1104409508095451137"/>
    <hyperlink ref="R195" r:id="rId35" display="https://alicekeeler.com/2015/08/12/class-twitter-account-how-your-students-can-tweet/"/>
    <hyperlink ref="R196" r:id="rId36" display="https://alicekeeler.com/2015/08/12/class-twitter-account-how-your-students-can-tweet/"/>
    <hyperlink ref="R200" r:id="rId37" display="https://twitter.com/jcasatodd/status/1104403972427784192"/>
    <hyperlink ref="R201" r:id="rId38" display="https://twitter.com/jcasatodd/status/1104406236395532288"/>
    <hyperlink ref="R203" r:id="rId39" display="https://twitter.com/burgess_shelley/status/1104411017948233728"/>
    <hyperlink ref="R270" r:id="rId40" display="https://aliciaray.com/2018/08/10/dbc50summer-29-50-social-leadia/"/>
    <hyperlink ref="R271" r:id="rId41" display="https://aliciaray.com/2018/08/10/dbc50summer-29-50-social-leadia/"/>
    <hyperlink ref="R284" r:id="rId42" display="http://aliciaray.com/2018/08/10/dbc50summer-29-50-social-leadia/"/>
    <hyperlink ref="R323" r:id="rId43" display="https://twitter.com/m_drez/status/1101901682596855809"/>
    <hyperlink ref="R325" r:id="rId44" display="https://twitter.com/m_drez/status/1101901682596855809"/>
    <hyperlink ref="R327" r:id="rId45" display="https://twitter.com/NikkiDRobertson/status/1101858956299984896"/>
    <hyperlink ref="R329" r:id="rId46" display="https://twitter.com/NikkiDRobertson/status/1101858956299984896"/>
    <hyperlink ref="R330" r:id="rId47" display="https://twitter.com/jcasatodd/status/1103287177906143235"/>
    <hyperlink ref="R335" r:id="rId48" display="https://anchor.fm/socialleadia/episodes/Episode-10-Student-Podcasting-e3csg3"/>
    <hyperlink ref="R336" r:id="rId49" display="https://twitter.com/jcasatodd/status/1103287177906143235"/>
    <hyperlink ref="R337" r:id="rId50" display="https://anchor.fm/socialleadia/episodes/Episode-10-Student-Podcasting-e3csg3"/>
    <hyperlink ref="R344" r:id="rId51" display="https://docs.google.com/drawings/d/1YWzFtYXzANLKOHIL9au-gLLPd0Nplx533AR4WvZcHQ8/edit"/>
    <hyperlink ref="R349" r:id="rId52" display="https://docs.google.com/drawings/d/1YWzFtYXzANLKOHIL9au-gLLPd0Nplx533AR4WvZcHQ8/edit"/>
    <hyperlink ref="R392" r:id="rId53" display="https://twitter.com/BethHouf/status/1104215590905040896"/>
    <hyperlink ref="R400" r:id="rId54" display="https://docs.google.com/drawings/d/1YWzFtYXzANLKOHIL9au-gLLPd0Nplx533AR4WvZcHQ8/edit"/>
    <hyperlink ref="R404" r:id="rId55" display="https://twitter.com/BethHouf/status/1104215590905040896"/>
    <hyperlink ref="R405" r:id="rId56" display="https://twitter.com/burgessdave/status/1104403664502849536"/>
    <hyperlink ref="R419" r:id="rId57" display="https://docs.google.com/drawings/d/1YWzFtYXzANLKOHIL9au-gLLPd0Nplx533AR4WvZcHQ8/edit"/>
    <hyperlink ref="R422" r:id="rId58" display="https://twitter.com/BethHouf/status/1104215590905040896"/>
    <hyperlink ref="R431" r:id="rId59" display="https://www.daveburgessconsulting.com/books/social-leadia/"/>
    <hyperlink ref="R436" r:id="rId60" display="https://docs.google.com/drawings/d/1YWzFtYXzANLKOHIL9au-gLLPd0Nplx533AR4WvZcHQ8/edit"/>
    <hyperlink ref="R446" r:id="rId61" display="https://docs.google.com/drawings/d/1YWzFtYXzANLKOHIL9au-gLLPd0Nplx533AR4WvZcHQ8/edit"/>
    <hyperlink ref="R450" r:id="rId62" display="https://twitter.com/BethHouf/status/1104215590905040896"/>
    <hyperlink ref="R460" r:id="rId63" display="https://www.daveburgessconsulting.com/books/social-leadia/"/>
    <hyperlink ref="R462" r:id="rId64" display="https://www.daveburgessconsulting.com/books/social-leadia/"/>
    <hyperlink ref="R467" r:id="rId65" display="https://docs.google.com/drawings/d/1YWzFtYXzANLKOHIL9au-gLLPd0Nplx533AR4WvZcHQ8/edit"/>
    <hyperlink ref="R470" r:id="rId66" display="https://twitter.com/JCasaTodd/lists/kids-who-inspire/members"/>
    <hyperlink ref="R471" r:id="rId67" display="https://twitter.com/JCasaTodd/lists/kids-who-inspire/members"/>
    <hyperlink ref="R472" r:id="rId68" display="https://twitter.com/SarahHTANZ/status/1100994777334583296"/>
    <hyperlink ref="R474" r:id="rId69" display="https://twitter.com/JayBilly2/status/1101868766290305024"/>
    <hyperlink ref="R475" r:id="rId70" display="https://twitter.com/sillynemobait1/status/1101869800010133505"/>
    <hyperlink ref="R476" r:id="rId71" display="https://twitter.com/BethHouf/status/1104215590905040896"/>
    <hyperlink ref="R480" r:id="rId72" display="https://jcasatodd.com/?p=2260"/>
    <hyperlink ref="R485" r:id="rId73" display="https://twitter.com/JCasaTodd/status/1099679727600762880"/>
    <hyperlink ref="R487" r:id="rId74" display="https://twitter.com/JCasaTodd/lists/social-leadia-learn/members"/>
    <hyperlink ref="U3" r:id="rId75" display="https://pbs.twimg.com/media/D0kqn62VYAARZzy.jpg"/>
    <hyperlink ref="U11" r:id="rId76" display="https://pbs.twimg.com/media/D0sriLNX0AABL3a.jpg"/>
    <hyperlink ref="U12" r:id="rId77" display="https://pbs.twimg.com/media/D0qe_SSWkAAb2UT.png"/>
    <hyperlink ref="U22" r:id="rId78" display="https://pbs.twimg.com/media/D0xshC1WkAA8UHV.jpg"/>
    <hyperlink ref="U23" r:id="rId79" display="https://pbs.twimg.com/media/D0xshC1WkAA8UHV.jpg"/>
    <hyperlink ref="U51" r:id="rId80" display="https://pbs.twimg.com/media/D0xshC1WkAA8UHV.jpg"/>
    <hyperlink ref="U98" r:id="rId81" display="https://pbs.twimg.com/media/D1L2OMKXQAErGxA.jpg"/>
    <hyperlink ref="U99" r:id="rId82" display="https://pbs.twimg.com/media/D1L2OMKXQAErGxA.jpg"/>
    <hyperlink ref="U100" r:id="rId83" display="https://pbs.twimg.com/media/D1L2OMKXQAErGxA.jpg"/>
    <hyperlink ref="U104" r:id="rId84" display="https://pbs.twimg.com/media/D1L2OMKXQAErGxA.jpg"/>
    <hyperlink ref="U105" r:id="rId85" display="https://pbs.twimg.com/media/D1L2OMKXQAErGxA.jpg"/>
    <hyperlink ref="U106" r:id="rId86" display="https://pbs.twimg.com/media/D1L2OMKXQAErGxA.jpg"/>
    <hyperlink ref="U108" r:id="rId87" display="https://pbs.twimg.com/media/D1OjYDkU8AALa5e.jpg"/>
    <hyperlink ref="U109" r:id="rId88" display="https://pbs.twimg.com/media/D1OjYDkU8AALa5e.jpg"/>
    <hyperlink ref="U110" r:id="rId89" display="https://pbs.twimg.com/media/D1OjYDkU8AALa5e.jpg"/>
    <hyperlink ref="U111" r:id="rId90" display="https://pbs.twimg.com/media/D1OjYDkU8AALa5e.jpg"/>
    <hyperlink ref="U112" r:id="rId91" display="https://pbs.twimg.com/media/D1OjYDkU8AALa5e.jpg"/>
    <hyperlink ref="U113" r:id="rId92" display="https://pbs.twimg.com/media/D1OjYDkU8AALa5e.jpg"/>
    <hyperlink ref="U114" r:id="rId93" display="https://pbs.twimg.com/media/D1OjYDkU8AALa5e.jpg"/>
    <hyperlink ref="U115" r:id="rId94" display="https://pbs.twimg.com/media/D1OjYDkU8AALa5e.jpg"/>
    <hyperlink ref="U116" r:id="rId95" display="https://pbs.twimg.com/media/D1OjYDkU8AALa5e.jpg"/>
    <hyperlink ref="U117" r:id="rId96" display="https://pbs.twimg.com/media/D1OjYDkU8AALa5e.jpg"/>
    <hyperlink ref="U119" r:id="rId97" display="https://pbs.twimg.com/media/D1OjYDkU8AALa5e.jpg"/>
    <hyperlink ref="U120" r:id="rId98" display="https://pbs.twimg.com/media/D1OjYDkU8AALa5e.jpg"/>
    <hyperlink ref="U127" r:id="rId99" display="https://pbs.twimg.com/media/D1OjYDkU8AALa5e.jpg"/>
    <hyperlink ref="U128" r:id="rId100" display="https://pbs.twimg.com/media/D1OjYDkU8AALa5e.jpg"/>
    <hyperlink ref="U131" r:id="rId101" display="https://pbs.twimg.com/media/D1Oig8lVsAIez3-.jpg"/>
    <hyperlink ref="U145" r:id="rId102" display="https://pbs.twimg.com/media/D1OjYDkU8AALa5e.jpg"/>
    <hyperlink ref="U146" r:id="rId103" display="https://pbs.twimg.com/media/D1OjYDkU8AALa5e.jpg"/>
    <hyperlink ref="U152" r:id="rId104" display="https://pbs.twimg.com/media/D1OjYDkU8AALa5e.jpg"/>
    <hyperlink ref="U153" r:id="rId105" display="https://pbs.twimg.com/media/D1OjYDkU8AALa5e.jpg"/>
    <hyperlink ref="U160" r:id="rId106" display="https://pbs.twimg.com/media/D0kqn62VYAARZzy.jpg"/>
    <hyperlink ref="U161" r:id="rId107" display="https://pbs.twimg.com/media/D0kqn62VYAARZzy.jpg"/>
    <hyperlink ref="U198" r:id="rId108" display="https://pbs.twimg.com/media/D02H_hIU0AAU4no.jpg"/>
    <hyperlink ref="U202" r:id="rId109" display="https://pbs.twimg.com/media/D1Om8xAUcAAtW8J.jpg"/>
    <hyperlink ref="U211" r:id="rId110" display="https://pbs.twimg.com/tweet_video_thumb/D1OpXeIX4AAi89R.jpg"/>
    <hyperlink ref="U214" r:id="rId111" display="https://pbs.twimg.com/media/D1OjYDkU8AALa5e.jpg"/>
    <hyperlink ref="U215" r:id="rId112" display="https://pbs.twimg.com/media/D1OjYDkU8AALa5e.jpg"/>
    <hyperlink ref="U224" r:id="rId113" display="https://pbs.twimg.com/media/D1OjYDkU8AALa5e.jpg"/>
    <hyperlink ref="U225" r:id="rId114" display="https://pbs.twimg.com/media/D1OjYDkU8AALa5e.jpg"/>
    <hyperlink ref="U231" r:id="rId115" display="https://pbs.twimg.com/media/D1Op5RmX4AE1wBa.png"/>
    <hyperlink ref="U233" r:id="rId116" display="https://pbs.twimg.com/media/D1OjYDkU8AALa5e.jpg"/>
    <hyperlink ref="U234" r:id="rId117" display="https://pbs.twimg.com/media/D1OjYDkU8AALa5e.jpg"/>
    <hyperlink ref="U286" r:id="rId118" display="https://pbs.twimg.com/media/D1OjYDkU8AALa5e.jpg"/>
    <hyperlink ref="U287" r:id="rId119" display="https://pbs.twimg.com/media/D1OjYDkU8AALa5e.jpg"/>
    <hyperlink ref="U288" r:id="rId120" display="https://pbs.twimg.com/media/D1OjYDkU8AALa5e.jpg"/>
    <hyperlink ref="U289" r:id="rId121" display="https://pbs.twimg.com/media/D1OjYDkU8AALa5e.jpg"/>
    <hyperlink ref="U304" r:id="rId122" display="https://pbs.twimg.com/media/D1OjYDkU8AALa5e.jpg"/>
    <hyperlink ref="U305" r:id="rId123" display="https://pbs.twimg.com/media/D1OjYDkU8AALa5e.jpg"/>
    <hyperlink ref="U335" r:id="rId124" display="https://pbs.twimg.com/media/D0-powyWwAA-pD8.png"/>
    <hyperlink ref="U337" r:id="rId125" display="https://pbs.twimg.com/media/D0-powyWwAA-pD8.png"/>
    <hyperlink ref="U339" r:id="rId126" display="https://pbs.twimg.com/media/D1OmNP5VAAIRoOw.jpg"/>
    <hyperlink ref="U345" r:id="rId127" display="https://pbs.twimg.com/tweet_video_thumb/D1OjQRSU8AUtMNJ.jpg"/>
    <hyperlink ref="U352" r:id="rId128" display="https://pbs.twimg.com/media/D1OhMAqWsAEF8KQ.jpg"/>
    <hyperlink ref="U354" r:id="rId129" display="https://pbs.twimg.com/media/D1OcskzXcAUvZUY.jpg"/>
    <hyperlink ref="U390" r:id="rId130" display="https://pbs.twimg.com/media/D1L2OMKXQAErGxA.jpg"/>
    <hyperlink ref="U391" r:id="rId131" display="https://pbs.twimg.com/media/D1L2OMKXQAErGxA.jpg"/>
    <hyperlink ref="U431" r:id="rId132" display="https://pbs.twimg.com/media/D1OobT9W0AcEBDM.jpg"/>
    <hyperlink ref="U448" r:id="rId133" display="https://pbs.twimg.com/media/D02H_hIU0AAU4no.jpg"/>
    <hyperlink ref="U451" r:id="rId134" display="https://pbs.twimg.com/media/D1OhRGyU4AAweCa.jpg"/>
    <hyperlink ref="U455" r:id="rId135" display="https://pbs.twimg.com/media/D1OjYDkU8AALa5e.jpg"/>
    <hyperlink ref="U457" r:id="rId136" display="https://pbs.twimg.com/media/D1OkFHqUcAE1063.jpg"/>
    <hyperlink ref="U459" r:id="rId137" display="https://pbs.twimg.com/media/D1OmNP5VAAIRoOw.jpg"/>
    <hyperlink ref="U460" r:id="rId138" display="https://pbs.twimg.com/media/D1OnGvYU0AAxXKp.jpg"/>
    <hyperlink ref="U462" r:id="rId139" display="https://pbs.twimg.com/media/D1OoiVOVsAA4daa.jpg"/>
    <hyperlink ref="U473" r:id="rId140" display="https://pbs.twimg.com/media/D0qe_SSWkAAb2UT.png"/>
    <hyperlink ref="U477" r:id="rId141" display="https://pbs.twimg.com/media/D1Oa8TlWoAQUouT.jpg"/>
    <hyperlink ref="U478" r:id="rId142" display="https://pbs.twimg.com/media/D1ObQKIXcAAw_aa.jpg"/>
    <hyperlink ref="U479" r:id="rId143" display="https://pbs.twimg.com/media/D1OgXUQWoAEOjdX.jpg"/>
    <hyperlink ref="U481" r:id="rId144" display="https://pbs.twimg.com/media/D1ObdpHX4AAxgvx.jpg"/>
    <hyperlink ref="U483" r:id="rId145" display="https://pbs.twimg.com/media/D1OerdtXcAESGLD.jpg"/>
    <hyperlink ref="U484" r:id="rId146" display="https://pbs.twimg.com/media/D1OcskzXcAUvZUY.jpg"/>
    <hyperlink ref="U486" r:id="rId147" display="https://pbs.twimg.com/media/D1Of82RW0AA_HDs.jpg"/>
    <hyperlink ref="U488" r:id="rId148" display="https://pbs.twimg.com/media/D1Ob5M5WkAAeMlX.jpg"/>
    <hyperlink ref="V3" r:id="rId149" display="https://pbs.twimg.com/media/D0kqn62VYAARZzy.jpg"/>
    <hyperlink ref="V4" r:id="rId150" display="http://pbs.twimg.com/profile_images/1100980648129581057/RoJ9RFqC_normal.png"/>
    <hyperlink ref="V5" r:id="rId151" display="http://pbs.twimg.com/profile_images/1100980648129581057/RoJ9RFqC_normal.png"/>
    <hyperlink ref="V6" r:id="rId152" display="http://pbs.twimg.com/profile_images/1054185565321658368/ExgNOhkT_normal.jpg"/>
    <hyperlink ref="V7" r:id="rId153" display="http://pbs.twimg.com/profile_images/1054185565321658368/ExgNOhkT_normal.jpg"/>
    <hyperlink ref="V8" r:id="rId154" display="http://pbs.twimg.com/profile_images/1081251102022983680/C4TM4AL0_normal.jpg"/>
    <hyperlink ref="V9" r:id="rId155" display="http://pbs.twimg.com/profile_images/1081251102022983680/C4TM4AL0_normal.jpg"/>
    <hyperlink ref="V10" r:id="rId156" display="http://pbs.twimg.com/profile_images/1092807740307705858/HTeUTy8-_normal.jpg"/>
    <hyperlink ref="V11" r:id="rId157" display="https://pbs.twimg.com/media/D0sriLNX0AABL3a.jpg"/>
    <hyperlink ref="V12" r:id="rId158" display="https://pbs.twimg.com/media/D0qe_SSWkAAb2UT.png"/>
    <hyperlink ref="V13" r:id="rId159" display="http://pbs.twimg.com/profile_images/750327253679104000/WZiemakZ_normal.jpg"/>
    <hyperlink ref="V14" r:id="rId160" display="http://pbs.twimg.com/profile_images/750327253679104000/WZiemakZ_normal.jpg"/>
    <hyperlink ref="V15" r:id="rId161" display="http://pbs.twimg.com/profile_images/750327253679104000/WZiemakZ_normal.jpg"/>
    <hyperlink ref="V16" r:id="rId162" display="http://pbs.twimg.com/profile_images/980773399290044418/eQq4-wMR_normal.jpg"/>
    <hyperlink ref="V17" r:id="rId163" display="http://pbs.twimg.com/profile_images/980773399290044418/eQq4-wMR_normal.jpg"/>
    <hyperlink ref="V18" r:id="rId164" display="http://pbs.twimg.com/profile_images/980773399290044418/eQq4-wMR_normal.jpg"/>
    <hyperlink ref="V19" r:id="rId165" display="http://pbs.twimg.com/profile_images/1099725209081245696/52fQVpUy_normal.png"/>
    <hyperlink ref="V20" r:id="rId166" display="http://pbs.twimg.com/profile_images/1099725209081245696/52fQVpUy_normal.png"/>
    <hyperlink ref="V21" r:id="rId167" display="http://pbs.twimg.com/profile_images/1099725209081245696/52fQVpUy_normal.png"/>
    <hyperlink ref="V22" r:id="rId168" display="https://pbs.twimg.com/media/D0xshC1WkAA8UHV.jpg"/>
    <hyperlink ref="V23" r:id="rId169" display="https://pbs.twimg.com/media/D0xshC1WkAA8UHV.jpg"/>
    <hyperlink ref="V24" r:id="rId170" display="http://pbs.twimg.com/profile_images/622397198039412736/DF4GknMg_normal.jpg"/>
    <hyperlink ref="V25" r:id="rId171" display="http://pbs.twimg.com/profile_images/622397198039412736/DF4GknMg_normal.jpg"/>
    <hyperlink ref="V26" r:id="rId172" display="http://pbs.twimg.com/profile_images/622397198039412736/DF4GknMg_normal.jpg"/>
    <hyperlink ref="V27" r:id="rId173" display="http://pbs.twimg.com/profile_images/792708328233336832/eoXooqAX_normal.jpg"/>
    <hyperlink ref="V28" r:id="rId174" display="http://pbs.twimg.com/profile_images/597156578039623680/nspeXeUb_normal.jpg"/>
    <hyperlink ref="V29" r:id="rId175" display="http://pbs.twimg.com/profile_images/1063990581209247744/chq_bGSN_normal.jpg"/>
    <hyperlink ref="V30" r:id="rId176" display="http://pbs.twimg.com/profile_images/186615608/dl_normal.jpg"/>
    <hyperlink ref="V31" r:id="rId177" display="http://pbs.twimg.com/profile_images/1102734965123571713/H0rshm2Y_normal.png"/>
    <hyperlink ref="V32" r:id="rId178" display="http://pbs.twimg.com/profile_images/1007073185416740866/4H1EcgSx_normal.jpg"/>
    <hyperlink ref="V33" r:id="rId179" display="http://pbs.twimg.com/profile_images/1020425821897441281/OQPn_TVj_normal.jpg"/>
    <hyperlink ref="V34" r:id="rId180" display="http://pbs.twimg.com/profile_images/894324163699200002/WHZuu5LM_normal.jpg"/>
    <hyperlink ref="V35" r:id="rId181" display="http://pbs.twimg.com/profile_images/1010664868448382976/Ne-hpPe4_normal.jpg"/>
    <hyperlink ref="V36" r:id="rId182" display="http://pbs.twimg.com/profile_images/830866153639665664/CMO7F2j1_normal.jpg"/>
    <hyperlink ref="V37" r:id="rId183" display="http://pbs.twimg.com/profile_images/841853473536663552/KnnHMTv6_normal.jpg"/>
    <hyperlink ref="V38" r:id="rId184" display="http://pbs.twimg.com/profile_images/1003633150918967296/lhVnnFIL_normal.jpg"/>
    <hyperlink ref="V39" r:id="rId185" display="http://pbs.twimg.com/profile_images/890921299496882176/2PCE2IWj_normal.jpg"/>
    <hyperlink ref="V40" r:id="rId186" display="http://pbs.twimg.com/profile_images/1057439063534432256/pFNxlcdg_normal.jpg"/>
    <hyperlink ref="V41" r:id="rId187" display="http://pbs.twimg.com/profile_images/852613170212491264/sscoho3e_normal.jpg"/>
    <hyperlink ref="V42" r:id="rId188" display="http://pbs.twimg.com/profile_images/876635049734447104/DnbiMPF7_normal.jpg"/>
    <hyperlink ref="V43" r:id="rId189" display="http://pbs.twimg.com/profile_images/1033777570964094976/xjUaXUh__normal.jpg"/>
    <hyperlink ref="V44" r:id="rId190" display="http://pbs.twimg.com/profile_images/1033777570964094976/xjUaXUh__normal.jpg"/>
    <hyperlink ref="V45" r:id="rId191" display="http://pbs.twimg.com/profile_images/1033777570964094976/xjUaXUh__normal.jpg"/>
    <hyperlink ref="V46" r:id="rId192" display="http://pbs.twimg.com/profile_images/802530676079730688/gBISa0qS_normal.jpg"/>
    <hyperlink ref="V47" r:id="rId193" display="http://pbs.twimg.com/profile_images/378800000484487400/35e7049f8026a9d73e4f115809ca71c9_normal.jpeg"/>
    <hyperlink ref="V48" r:id="rId194" display="http://pbs.twimg.com/profile_images/1104390818662617088/Xb_BTgJf_normal.jpg"/>
    <hyperlink ref="V49" r:id="rId195" display="http://pbs.twimg.com/profile_images/1074876818065408000/_zHet-mU_normal.jpg"/>
    <hyperlink ref="V50" r:id="rId196" display="http://pbs.twimg.com/profile_images/843844418780127232/uqDU6HAS_normal.jpg"/>
    <hyperlink ref="V51" r:id="rId197" display="https://pbs.twimg.com/media/D0xshC1WkAA8UHV.jpg"/>
    <hyperlink ref="V52" r:id="rId198" display="http://pbs.twimg.com/profile_images/1073670898228457472/t4e3yb99_normal.jpg"/>
    <hyperlink ref="V53" r:id="rId199" display="http://pbs.twimg.com/profile_images/827248156031213568/yztdVqJ2_normal.jpg"/>
    <hyperlink ref="V54" r:id="rId200" display="http://pbs.twimg.com/profile_images/1073670898228457472/t4e3yb99_normal.jpg"/>
    <hyperlink ref="V55" r:id="rId201" display="http://pbs.twimg.com/profile_images/1073670898228457472/t4e3yb99_normal.jpg"/>
    <hyperlink ref="V56" r:id="rId202" display="http://pbs.twimg.com/profile_images/827248156031213568/yztdVqJ2_normal.jpg"/>
    <hyperlink ref="V57" r:id="rId203" display="http://pbs.twimg.com/profile_images/985143206164787200/FxIj2W7-_normal.jpg"/>
    <hyperlink ref="V58" r:id="rId204" display="http://pbs.twimg.com/profile_images/1076660238110076928/5jF2rnzi_normal.jpg"/>
    <hyperlink ref="V59" r:id="rId205" display="http://pbs.twimg.com/profile_images/1076660238110076928/5jF2rnzi_normal.jpg"/>
    <hyperlink ref="V60" r:id="rId206" display="http://pbs.twimg.com/profile_images/1076660238110076928/5jF2rnzi_normal.jpg"/>
    <hyperlink ref="V61" r:id="rId207" display="http://pbs.twimg.com/profile_images/1076660238110076928/5jF2rnzi_normal.jpg"/>
    <hyperlink ref="V62" r:id="rId208" display="http://pbs.twimg.com/profile_images/1076660238110076928/5jF2rnzi_normal.jpg"/>
    <hyperlink ref="V63" r:id="rId209" display="http://pbs.twimg.com/profile_images/1076660238110076928/5jF2rnzi_normal.jpg"/>
    <hyperlink ref="V64" r:id="rId210" display="http://pbs.twimg.com/profile_images/1076660238110076928/5jF2rnzi_normal.jpg"/>
    <hyperlink ref="V65" r:id="rId211" display="http://pbs.twimg.com/profile_images/1076660238110076928/5jF2rnzi_normal.jpg"/>
    <hyperlink ref="V66" r:id="rId212" display="http://pbs.twimg.com/profile_images/1006646660548657153/n35tAUI5_normal.jpg"/>
    <hyperlink ref="V67" r:id="rId213" display="http://pbs.twimg.com/profile_images/608592944447094784/_LMlBocE_normal.jpg"/>
    <hyperlink ref="V68" r:id="rId214" display="http://pbs.twimg.com/profile_images/978645872085942272/OFP3yl7b_normal.jpg"/>
    <hyperlink ref="V69" r:id="rId215" display="http://pbs.twimg.com/profile_images/978645872085942272/OFP3yl7b_normal.jpg"/>
    <hyperlink ref="V70" r:id="rId216" display="http://pbs.twimg.com/profile_images/978645872085942272/OFP3yl7b_normal.jpg"/>
    <hyperlink ref="V71" r:id="rId217" display="http://pbs.twimg.com/profile_images/1097538455754719233/sJKIiMjx_normal.jpg"/>
    <hyperlink ref="V72" r:id="rId218" display="http://pbs.twimg.com/profile_images/1097538455754719233/sJKIiMjx_normal.jpg"/>
    <hyperlink ref="V73" r:id="rId219" display="http://pbs.twimg.com/profile_images/1097538455754719233/sJKIiMjx_normal.jpg"/>
    <hyperlink ref="V74" r:id="rId220" display="http://pbs.twimg.com/profile_images/1097538455754719233/sJKIiMjx_normal.jpg"/>
    <hyperlink ref="V75" r:id="rId221" display="http://pbs.twimg.com/profile_images/1092662557855236098/yPTkRrKA_normal.jpg"/>
    <hyperlink ref="V76" r:id="rId222" display="http://pbs.twimg.com/profile_images/1097538455754719233/sJKIiMjx_normal.jpg"/>
    <hyperlink ref="V77" r:id="rId223" display="http://pbs.twimg.com/profile_images/1097538455754719233/sJKIiMjx_normal.jpg"/>
    <hyperlink ref="V78" r:id="rId224" display="http://pbs.twimg.com/profile_images/1097538455754719233/sJKIiMjx_normal.jpg"/>
    <hyperlink ref="V79" r:id="rId225" display="http://pbs.twimg.com/profile_images/1097538455754719233/sJKIiMjx_normal.jpg"/>
    <hyperlink ref="V80" r:id="rId226" display="http://pbs.twimg.com/profile_images/1097538455754719233/sJKIiMjx_normal.jpg"/>
    <hyperlink ref="V81" r:id="rId227" display="http://pbs.twimg.com/profile_images/1092662557855236098/yPTkRrKA_normal.jpg"/>
    <hyperlink ref="V82" r:id="rId228" display="http://pbs.twimg.com/profile_images/1092662557855236098/yPTkRrKA_normal.jpg"/>
    <hyperlink ref="V83" r:id="rId229" display="http://pbs.twimg.com/profile_images/697806714029137921/tpVC55xu_normal.png"/>
    <hyperlink ref="V84" r:id="rId230" display="http://pbs.twimg.com/profile_images/905142335402414080/FALoA5sG_normal.jpg"/>
    <hyperlink ref="V85" r:id="rId231" display="http://pbs.twimg.com/profile_images/760774125522518016/jhzjWv0i_normal.jpg"/>
    <hyperlink ref="V86" r:id="rId232" display="http://pbs.twimg.com/profile_images/1070604617178697733/3RAwtdDt_normal.jpg"/>
    <hyperlink ref="V87" r:id="rId233" display="http://pbs.twimg.com/profile_images/962425795418271745/eT_lIDG7_normal.jpg"/>
    <hyperlink ref="V88" r:id="rId234" display="http://pbs.twimg.com/profile_images/1086263741170241536/I8PhOVCC_normal.jpg"/>
    <hyperlink ref="V89" r:id="rId235" display="http://pbs.twimg.com/profile_images/904917611485335552/aIZ_7RGP_normal.jpg"/>
    <hyperlink ref="V90" r:id="rId236" display="http://pbs.twimg.com/profile_images/904917611485335552/aIZ_7RGP_normal.jpg"/>
    <hyperlink ref="V91" r:id="rId237" display="http://pbs.twimg.com/profile_images/904917611485335552/aIZ_7RGP_normal.jpg"/>
    <hyperlink ref="V92" r:id="rId238" display="http://pbs.twimg.com/profile_images/1019261184535494656/9F79bRty_normal.jpg"/>
    <hyperlink ref="V93" r:id="rId239" display="http://pbs.twimg.com/profile_images/1019261184535494656/9F79bRty_normal.jpg"/>
    <hyperlink ref="V94" r:id="rId240" display="http://pbs.twimg.com/profile_images/1019261184535494656/9F79bRty_normal.jpg"/>
    <hyperlink ref="V95" r:id="rId241" display="http://pbs.twimg.com/profile_images/3448834773/d1afd2c316a8ded23fa23d36889c8e64_normal.jpeg"/>
    <hyperlink ref="V96" r:id="rId242" display="http://pbs.twimg.com/profile_images/3448834773/d1afd2c316a8ded23fa23d36889c8e64_normal.jpeg"/>
    <hyperlink ref="V97" r:id="rId243" display="http://pbs.twimg.com/profile_images/3448834773/d1afd2c316a8ded23fa23d36889c8e64_normal.jpeg"/>
    <hyperlink ref="V98" r:id="rId244" display="https://pbs.twimg.com/media/D1L2OMKXQAErGxA.jpg"/>
    <hyperlink ref="V99" r:id="rId245" display="https://pbs.twimg.com/media/D1L2OMKXQAErGxA.jpg"/>
    <hyperlink ref="V100" r:id="rId246" display="https://pbs.twimg.com/media/D1L2OMKXQAErGxA.jpg"/>
    <hyperlink ref="V101" r:id="rId247" display="http://pbs.twimg.com/profile_images/1097582652482355203/S5zuMYLP_normal.jpg"/>
    <hyperlink ref="V102" r:id="rId248" display="http://pbs.twimg.com/profile_images/1047292860901543937/cLdc8pNh_normal.jpg"/>
    <hyperlink ref="V103" r:id="rId249" display="http://pbs.twimg.com/profile_images/1047292860901543937/cLdc8pNh_normal.jpg"/>
    <hyperlink ref="V104" r:id="rId250" display="https://pbs.twimg.com/media/D1L2OMKXQAErGxA.jpg"/>
    <hyperlink ref="V105" r:id="rId251" display="https://pbs.twimg.com/media/D1L2OMKXQAErGxA.jpg"/>
    <hyperlink ref="V106" r:id="rId252" display="https://pbs.twimg.com/media/D1L2OMKXQAErGxA.jpg"/>
    <hyperlink ref="V107" r:id="rId253" display="http://pbs.twimg.com/profile_images/1102596573761060864/cITtSzTo_normal.png"/>
    <hyperlink ref="V108" r:id="rId254" display="https://pbs.twimg.com/media/D1OjYDkU8AALa5e.jpg"/>
    <hyperlink ref="V109" r:id="rId255" display="https://pbs.twimg.com/media/D1OjYDkU8AALa5e.jpg"/>
    <hyperlink ref="V110" r:id="rId256" display="https://pbs.twimg.com/media/D1OjYDkU8AALa5e.jpg"/>
    <hyperlink ref="V111" r:id="rId257" display="https://pbs.twimg.com/media/D1OjYDkU8AALa5e.jpg"/>
    <hyperlink ref="V112" r:id="rId258" display="https://pbs.twimg.com/media/D1OjYDkU8AALa5e.jpg"/>
    <hyperlink ref="V113" r:id="rId259" display="https://pbs.twimg.com/media/D1OjYDkU8AALa5e.jpg"/>
    <hyperlink ref="V114" r:id="rId260" display="https://pbs.twimg.com/media/D1OjYDkU8AALa5e.jpg"/>
    <hyperlink ref="V115" r:id="rId261" display="https://pbs.twimg.com/media/D1OjYDkU8AALa5e.jpg"/>
    <hyperlink ref="V116" r:id="rId262" display="https://pbs.twimg.com/media/D1OjYDkU8AALa5e.jpg"/>
    <hyperlink ref="V117" r:id="rId263" display="https://pbs.twimg.com/media/D1OjYDkU8AALa5e.jpg"/>
    <hyperlink ref="V118" r:id="rId264" display="http://pbs.twimg.com/profile_images/969726027814588418/9noxEpns_normal.jpg"/>
    <hyperlink ref="V119" r:id="rId265" display="https://pbs.twimg.com/media/D1OjYDkU8AALa5e.jpg"/>
    <hyperlink ref="V120" r:id="rId266" display="https://pbs.twimg.com/media/D1OjYDkU8AALa5e.jpg"/>
    <hyperlink ref="V121" r:id="rId267" display="http://pbs.twimg.com/profile_images/969726027814588418/9noxEpns_normal.jpg"/>
    <hyperlink ref="V122" r:id="rId268" display="http://pbs.twimg.com/profile_images/3091762872/1de89fdaa8a45ce2391c0e4c102b5c7f_normal.png"/>
    <hyperlink ref="V123" r:id="rId269" display="http://pbs.twimg.com/profile_images/1070281219718426624/g43pqvil_normal.jpg"/>
    <hyperlink ref="V124" r:id="rId270" display="http://pbs.twimg.com/profile_images/883513169108504576/uyO7Pl5i_normal.jpg"/>
    <hyperlink ref="V125" r:id="rId271" display="http://pbs.twimg.com/profile_images/633379394782801920/834nh3js_normal.jpg"/>
    <hyperlink ref="V126" r:id="rId272" display="http://pbs.twimg.com/profile_images/930951547424407552/ln_zgkZv_normal.jpg"/>
    <hyperlink ref="V127" r:id="rId273" display="https://pbs.twimg.com/media/D1OjYDkU8AALa5e.jpg"/>
    <hyperlink ref="V128" r:id="rId274" display="https://pbs.twimg.com/media/D1OjYDkU8AALa5e.jpg"/>
    <hyperlink ref="V129" r:id="rId275" display="http://pbs.twimg.com/profile_images/691103837227192320/8L7YKgCn_normal.jpg"/>
    <hyperlink ref="V130" r:id="rId276" display="http://pbs.twimg.com/profile_images/982365005923389440/8wT4fRIK_normal.jpg"/>
    <hyperlink ref="V131" r:id="rId277" display="https://pbs.twimg.com/media/D1Oig8lVsAIez3-.jpg"/>
    <hyperlink ref="V132" r:id="rId278" display="http://pbs.twimg.com/profile_images/1097605020474732544/_yro6n-b_normal.png"/>
    <hyperlink ref="V133" r:id="rId279" display="http://pbs.twimg.com/profile_images/1097605020474732544/_yro6n-b_normal.png"/>
    <hyperlink ref="V134" r:id="rId280" display="http://pbs.twimg.com/profile_images/488844465436520448/m63TrJpq_normal.jpeg"/>
    <hyperlink ref="V135" r:id="rId281" display="http://pbs.twimg.com/profile_images/488844465436520448/m63TrJpq_normal.jpeg"/>
    <hyperlink ref="V136" r:id="rId282" display="http://pbs.twimg.com/profile_images/3393305648/9fe1e4c6dcb7e14d25d214146a0cf163_normal.jpeg"/>
    <hyperlink ref="V137" r:id="rId283" display="http://pbs.twimg.com/profile_images/3393305648/9fe1e4c6dcb7e14d25d214146a0cf163_normal.jpeg"/>
    <hyperlink ref="V138" r:id="rId284" display="http://pbs.twimg.com/profile_images/961455613816524800/SFPFHOut_normal.jpg"/>
    <hyperlink ref="V139" r:id="rId285" display="http://pbs.twimg.com/profile_images/961455613816524800/SFPFHOut_normal.jpg"/>
    <hyperlink ref="V140" r:id="rId286" display="http://pbs.twimg.com/profile_images/961455613816524800/SFPFHOut_normal.jpg"/>
    <hyperlink ref="V141" r:id="rId287" display="http://pbs.twimg.com/profile_images/1104119928574103553/5Zxmjtcj_normal.jpg"/>
    <hyperlink ref="V142" r:id="rId288" display="http://pbs.twimg.com/profile_images/924296739137380354/HOfbkmzw_normal.jpg"/>
    <hyperlink ref="V143" r:id="rId289" display="http://pbs.twimg.com/profile_images/924296739137380354/HOfbkmzw_normal.jpg"/>
    <hyperlink ref="V144" r:id="rId290" display="http://pbs.twimg.com/profile_images/1102602323526848512/uYQFcqIl_normal.jpg"/>
    <hyperlink ref="V145" r:id="rId291" display="https://pbs.twimg.com/media/D1OjYDkU8AALa5e.jpg"/>
    <hyperlink ref="V146" r:id="rId292" display="https://pbs.twimg.com/media/D1OjYDkU8AALa5e.jpg"/>
    <hyperlink ref="V147" r:id="rId293" display="http://pbs.twimg.com/profile_images/703801397754466304/fPdv7eoZ_normal.jpg"/>
    <hyperlink ref="V148" r:id="rId294" display="http://pbs.twimg.com/profile_images/703801397754466304/fPdv7eoZ_normal.jpg"/>
    <hyperlink ref="V149" r:id="rId295" display="http://pbs.twimg.com/profile_images/703801397754466304/fPdv7eoZ_normal.jpg"/>
    <hyperlink ref="V150" r:id="rId296" display="http://pbs.twimg.com/profile_images/703801397754466304/fPdv7eoZ_normal.jpg"/>
    <hyperlink ref="V151" r:id="rId297" display="http://pbs.twimg.com/profile_images/703801397754466304/fPdv7eoZ_normal.jpg"/>
    <hyperlink ref="V152" r:id="rId298" display="https://pbs.twimg.com/media/D1OjYDkU8AALa5e.jpg"/>
    <hyperlink ref="V153" r:id="rId299" display="https://pbs.twimg.com/media/D1OjYDkU8AALa5e.jpg"/>
    <hyperlink ref="V154" r:id="rId300" display="http://pbs.twimg.com/profile_images/799217130659053568/TDVCHZAz_normal.jpg"/>
    <hyperlink ref="V155" r:id="rId301" display="http://pbs.twimg.com/profile_images/799217130659053568/TDVCHZAz_normal.jpg"/>
    <hyperlink ref="V156" r:id="rId302" display="http://pbs.twimg.com/profile_images/799217130659053568/TDVCHZAz_normal.jpg"/>
    <hyperlink ref="V157" r:id="rId303" display="http://pbs.twimg.com/profile_images/799217130659053568/TDVCHZAz_normal.jpg"/>
    <hyperlink ref="V158" r:id="rId304" display="http://pbs.twimg.com/profile_images/799217130659053568/TDVCHZAz_normal.jpg"/>
    <hyperlink ref="V159" r:id="rId305" display="http://pbs.twimg.com/profile_images/799217130659053568/TDVCHZAz_normal.jpg"/>
    <hyperlink ref="V160" r:id="rId306" display="https://pbs.twimg.com/media/D0kqn62VYAARZzy.jpg"/>
    <hyperlink ref="V161" r:id="rId307" display="https://pbs.twimg.com/media/D0kqn62VYAARZzy.jpg"/>
    <hyperlink ref="V162" r:id="rId308" display="http://pbs.twimg.com/profile_images/963667136106426368/atixwqb4_normal.jpg"/>
    <hyperlink ref="V163" r:id="rId309" display="http://pbs.twimg.com/profile_images/963667136106426368/atixwqb4_normal.jpg"/>
    <hyperlink ref="V164" r:id="rId310" display="http://pbs.twimg.com/profile_images/963667136106426368/atixwqb4_normal.jpg"/>
    <hyperlink ref="V165" r:id="rId311" display="http://pbs.twimg.com/profile_images/963667136106426368/atixwqb4_normal.jpg"/>
    <hyperlink ref="V166" r:id="rId312" display="http://pbs.twimg.com/profile_images/963667136106426368/atixwqb4_normal.jpg"/>
    <hyperlink ref="V167" r:id="rId313" display="http://pbs.twimg.com/profile_images/963667136106426368/atixwqb4_normal.jpg"/>
    <hyperlink ref="V168" r:id="rId314" display="http://pbs.twimg.com/profile_images/963667136106426368/atixwqb4_normal.jpg"/>
    <hyperlink ref="V169" r:id="rId315" display="http://pbs.twimg.com/profile_images/963667136106426368/atixwqb4_normal.jpg"/>
    <hyperlink ref="V170" r:id="rId316" display="http://pbs.twimg.com/profile_images/963667136106426368/atixwqb4_normal.jpg"/>
    <hyperlink ref="V171" r:id="rId317" display="http://pbs.twimg.com/profile_images/963667136106426368/atixwqb4_normal.jpg"/>
    <hyperlink ref="V172" r:id="rId318" display="http://pbs.twimg.com/profile_images/963667136106426368/atixwqb4_normal.jpg"/>
    <hyperlink ref="V173" r:id="rId319" display="http://pbs.twimg.com/profile_images/1103678355319058432/9lQzKwUu_normal.png"/>
    <hyperlink ref="V174" r:id="rId320" display="http://pbs.twimg.com/profile_images/1103678355319058432/9lQzKwUu_normal.png"/>
    <hyperlink ref="V175" r:id="rId321" display="http://pbs.twimg.com/profile_images/1103678355319058432/9lQzKwUu_normal.png"/>
    <hyperlink ref="V176" r:id="rId322" display="http://pbs.twimg.com/profile_images/1103678355319058432/9lQzKwUu_normal.png"/>
    <hyperlink ref="V177" r:id="rId323" display="http://pbs.twimg.com/profile_images/803645670326272000/WmQWNc-h_normal.jpg"/>
    <hyperlink ref="V178" r:id="rId324" display="http://pbs.twimg.com/profile_images/1094710327806029824/X1FQF5Ci_normal.jpg"/>
    <hyperlink ref="V179" r:id="rId325" display="http://pbs.twimg.com/profile_images/1094710327806029824/X1FQF5Ci_normal.jpg"/>
    <hyperlink ref="V180" r:id="rId326" display="http://pbs.twimg.com/profile_images/1094710327806029824/X1FQF5Ci_normal.jpg"/>
    <hyperlink ref="V181" r:id="rId327" display="http://pbs.twimg.com/profile_images/1094710327806029824/X1FQF5Ci_normal.jpg"/>
    <hyperlink ref="V182" r:id="rId328" display="http://pbs.twimg.com/profile_images/1041145552854044672/cv8AQagT_normal.jpg"/>
    <hyperlink ref="V183" r:id="rId329" display="http://pbs.twimg.com/profile_images/1063491822385676288/wBzxHz94_normal.jpg"/>
    <hyperlink ref="V184" r:id="rId330" display="http://pbs.twimg.com/profile_images/1063491822385676288/wBzxHz94_normal.jpg"/>
    <hyperlink ref="V185" r:id="rId331" display="http://pbs.twimg.com/profile_images/994321595538653185/FrSKa6ZO_normal.jpg"/>
    <hyperlink ref="V186" r:id="rId332" display="http://pbs.twimg.com/profile_images/950514657063784450/Xhi4E4f3_normal.jpg"/>
    <hyperlink ref="V187" r:id="rId333" display="http://pbs.twimg.com/profile_images/994321595538653185/FrSKa6ZO_normal.jpg"/>
    <hyperlink ref="V188" r:id="rId334" display="http://pbs.twimg.com/profile_images/950514657063784450/Xhi4E4f3_normal.jpg"/>
    <hyperlink ref="V189" r:id="rId335" display="http://pbs.twimg.com/profile_images/1101464469367078912/Yiwnxue8_normal.jpg"/>
    <hyperlink ref="V190" r:id="rId336" display="http://pbs.twimg.com/profile_images/1101464469367078912/Yiwnxue8_normal.jpg"/>
    <hyperlink ref="V191" r:id="rId337" display="http://pbs.twimg.com/profile_images/1101464469367078912/Yiwnxue8_normal.jpg"/>
    <hyperlink ref="V192" r:id="rId338" display="http://pbs.twimg.com/profile_images/1101464469367078912/Yiwnxue8_normal.jpg"/>
    <hyperlink ref="V193" r:id="rId339" display="http://pbs.twimg.com/profile_images/1065696415492579328/RDHmTQDX_normal.jpg"/>
    <hyperlink ref="V194" r:id="rId340" display="http://pbs.twimg.com/profile_images/510975161487474688/TGNobqui_normal.jpeg"/>
    <hyperlink ref="V195" r:id="rId341" display="http://pbs.twimg.com/profile_images/993993335957159936/ItgAwfp9_normal.jpg"/>
    <hyperlink ref="V196" r:id="rId342" display="http://pbs.twimg.com/profile_images/993993335957159936/ItgAwfp9_normal.jpg"/>
    <hyperlink ref="V197" r:id="rId343" display="http://pbs.twimg.com/profile_images/881583976711847938/omdlQXGv_normal.jpg"/>
    <hyperlink ref="V198" r:id="rId344" display="https://pbs.twimg.com/media/D02H_hIU0AAU4no.jpg"/>
    <hyperlink ref="V199" r:id="rId345" display="http://pbs.twimg.com/profile_images/992173529805279233/QwbOE9ZW_normal.jpg"/>
    <hyperlink ref="V200" r:id="rId346" display="http://pbs.twimg.com/profile_images/1094107686344347654/ytrMQ1St_normal.jpg"/>
    <hyperlink ref="V201" r:id="rId347" display="http://pbs.twimg.com/profile_images/1094107686344347654/ytrMQ1St_normal.jpg"/>
    <hyperlink ref="V202" r:id="rId348" display="https://pbs.twimg.com/media/D1Om8xAUcAAtW8J.jpg"/>
    <hyperlink ref="V203" r:id="rId349" display="http://pbs.twimg.com/profile_images/1094107686344347654/ytrMQ1St_normal.jpg"/>
    <hyperlink ref="V204" r:id="rId350" display="http://pbs.twimg.com/profile_images/378800000565099878/5e4f9c6cbb9c4dbb7d339fca49f8db45_normal.jpeg"/>
    <hyperlink ref="V205" r:id="rId351" display="http://pbs.twimg.com/profile_images/1230906377/Julie_Kuhn2_normal.JPG"/>
    <hyperlink ref="V206" r:id="rId352" display="http://pbs.twimg.com/profile_images/1022062078826295296/NDgYCEHm_normal.jpg"/>
    <hyperlink ref="V207" r:id="rId353" display="http://pbs.twimg.com/profile_images/1087864763714027521/JEtrwFah_normal.jpg"/>
    <hyperlink ref="V208" r:id="rId354" display="http://pbs.twimg.com/profile_images/813998936880910336/ctkECKUn_normal.jpg"/>
    <hyperlink ref="V209" r:id="rId355" display="http://pbs.twimg.com/profile_images/925575660696940549/_8jPVHSQ_normal.jpg"/>
    <hyperlink ref="V210" r:id="rId356" display="http://pbs.twimg.com/profile_images/925575660696940549/_8jPVHSQ_normal.jpg"/>
    <hyperlink ref="V211" r:id="rId357" display="https://pbs.twimg.com/tweet_video_thumb/D1OpXeIX4AAi89R.jpg"/>
    <hyperlink ref="V212" r:id="rId358" display="http://pbs.twimg.com/profile_images/925575660696940549/_8jPVHSQ_normal.jpg"/>
    <hyperlink ref="V213" r:id="rId359" display="http://pbs.twimg.com/profile_images/925575660696940549/_8jPVHSQ_normal.jpg"/>
    <hyperlink ref="V214" r:id="rId360" display="https://pbs.twimg.com/media/D1OjYDkU8AALa5e.jpg"/>
    <hyperlink ref="V215" r:id="rId361" display="https://pbs.twimg.com/media/D1OjYDkU8AALa5e.jpg"/>
    <hyperlink ref="V216" r:id="rId362" display="http://pbs.twimg.com/profile_images/1094732014002020353/YcRBFG1Z_normal.jpg"/>
    <hyperlink ref="V217" r:id="rId363" display="http://pbs.twimg.com/profile_images/1007100378746314755/PVjVpSiP_normal.jpg"/>
    <hyperlink ref="V218" r:id="rId364" display="http://pbs.twimg.com/profile_images/1007100378746314755/PVjVpSiP_normal.jpg"/>
    <hyperlink ref="V219" r:id="rId365" display="http://pbs.twimg.com/profile_images/838937525112594432/EjV8qCh__normal.jpg"/>
    <hyperlink ref="V220" r:id="rId366" display="http://pbs.twimg.com/profile_images/659583800519757824/KM5c4-Ke_normal.jpg"/>
    <hyperlink ref="V221" r:id="rId367" display="http://pbs.twimg.com/profile_images/817931611828350976/gO_0yngy_normal.jpg"/>
    <hyperlink ref="V222" r:id="rId368" display="http://pbs.twimg.com/profile_images/817931611828350976/gO_0yngy_normal.jpg"/>
    <hyperlink ref="V223" r:id="rId369" display="http://pbs.twimg.com/profile_images/817931611828350976/gO_0yngy_normal.jpg"/>
    <hyperlink ref="V224" r:id="rId370" display="https://pbs.twimg.com/media/D1OjYDkU8AALa5e.jpg"/>
    <hyperlink ref="V225" r:id="rId371" display="https://pbs.twimg.com/media/D1OjYDkU8AALa5e.jpg"/>
    <hyperlink ref="V226" r:id="rId372" display="http://pbs.twimg.com/profile_images/817931611828350976/gO_0yngy_normal.jpg"/>
    <hyperlink ref="V227" r:id="rId373" display="http://pbs.twimg.com/profile_images/817931611828350976/gO_0yngy_normal.jpg"/>
    <hyperlink ref="V228" r:id="rId374" display="http://pbs.twimg.com/profile_images/952580821482921985/aO93tUKB_normal.jpg"/>
    <hyperlink ref="V229" r:id="rId375" display="http://pbs.twimg.com/profile_images/952580821482921985/aO93tUKB_normal.jpg"/>
    <hyperlink ref="V230" r:id="rId376" display="http://pbs.twimg.com/profile_images/952580821482921985/aO93tUKB_normal.jpg"/>
    <hyperlink ref="V231" r:id="rId377" display="https://pbs.twimg.com/media/D1Op5RmX4AE1wBa.png"/>
    <hyperlink ref="V232" r:id="rId378" display="http://pbs.twimg.com/profile_images/928259823161917443/Q7KDDkhI_normal.jpg"/>
    <hyperlink ref="V233" r:id="rId379" display="https://pbs.twimg.com/media/D1OjYDkU8AALa5e.jpg"/>
    <hyperlink ref="V234" r:id="rId380" display="https://pbs.twimg.com/media/D1OjYDkU8AALa5e.jpg"/>
    <hyperlink ref="V235" r:id="rId381" display="http://pbs.twimg.com/profile_images/711639428679266304/fvRW4QPF_normal.jpg"/>
    <hyperlink ref="V236" r:id="rId382" display="http://pbs.twimg.com/profile_images/711639428679266304/fvRW4QPF_normal.jpg"/>
    <hyperlink ref="V237" r:id="rId383" display="http://pbs.twimg.com/profile_images/1056753237066465281/LRUBpZVN_normal.jpg"/>
    <hyperlink ref="V238" r:id="rId384" display="http://pbs.twimg.com/profile_images/1056753237066465281/LRUBpZVN_normal.jpg"/>
    <hyperlink ref="V239" r:id="rId385" display="http://pbs.twimg.com/profile_images/1056753237066465281/LRUBpZVN_normal.jpg"/>
    <hyperlink ref="V240" r:id="rId386" display="http://pbs.twimg.com/profile_images/1002747763983912960/fZneljsK_normal.jpg"/>
    <hyperlink ref="V241" r:id="rId387" display="http://pbs.twimg.com/profile_images/773235877405421568/mFjgHO9T_normal.jpg"/>
    <hyperlink ref="V242" r:id="rId388" display="http://pbs.twimg.com/profile_images/773235877405421568/mFjgHO9T_normal.jpg"/>
    <hyperlink ref="V243" r:id="rId389" display="http://pbs.twimg.com/profile_images/773235877405421568/mFjgHO9T_normal.jpg"/>
    <hyperlink ref="V244" r:id="rId390" display="http://pbs.twimg.com/profile_images/1002747763983912960/fZneljsK_normal.jpg"/>
    <hyperlink ref="V245" r:id="rId391" display="http://pbs.twimg.com/profile_images/995051474152501249/1bsN_U4N_normal.jpg"/>
    <hyperlink ref="V246" r:id="rId392" display="http://pbs.twimg.com/profile_images/995051474152501249/1bsN_U4N_normal.jpg"/>
    <hyperlink ref="V247" r:id="rId393" display="http://pbs.twimg.com/profile_images/995051474152501249/1bsN_U4N_normal.jpg"/>
    <hyperlink ref="V248" r:id="rId394" display="http://pbs.twimg.com/profile_images/995051474152501249/1bsN_U4N_normal.jpg"/>
    <hyperlink ref="V249" r:id="rId395" display="http://pbs.twimg.com/profile_images/995051474152501249/1bsN_U4N_normal.jpg"/>
    <hyperlink ref="V250" r:id="rId396" display="http://pbs.twimg.com/profile_images/1002747763983912960/fZneljsK_normal.jpg"/>
    <hyperlink ref="V251" r:id="rId397" display="http://pbs.twimg.com/profile_images/1002747763983912960/fZneljsK_normal.jpg"/>
    <hyperlink ref="V252" r:id="rId398" display="http://pbs.twimg.com/profile_images/1002747763983912960/fZneljsK_normal.jpg"/>
    <hyperlink ref="V253" r:id="rId399" display="http://pbs.twimg.com/profile_images/1002747763983912960/fZneljsK_normal.jpg"/>
    <hyperlink ref="V254" r:id="rId400" display="http://pbs.twimg.com/profile_images/741116297086439424/1nVLwJo8_normal.jpg"/>
    <hyperlink ref="V255" r:id="rId401" display="http://pbs.twimg.com/profile_images/741116297086439424/1nVLwJo8_normal.jpg"/>
    <hyperlink ref="V256" r:id="rId402" display="http://pbs.twimg.com/profile_images/741116297086439424/1nVLwJo8_normal.jpg"/>
    <hyperlink ref="V257" r:id="rId403" display="http://pbs.twimg.com/profile_images/1002747763983912960/fZneljsK_normal.jpg"/>
    <hyperlink ref="V258" r:id="rId404" display="http://pbs.twimg.com/profile_images/1002747763983912960/fZneljsK_normal.jpg"/>
    <hyperlink ref="V259" r:id="rId405" display="http://pbs.twimg.com/profile_images/1002747763983912960/fZneljsK_normal.jpg"/>
    <hyperlink ref="V260" r:id="rId406" display="http://pbs.twimg.com/profile_images/1002747763983912960/fZneljsK_normal.jpg"/>
    <hyperlink ref="V261" r:id="rId407" display="http://pbs.twimg.com/profile_images/1002747763983912960/fZneljsK_normal.jpg"/>
    <hyperlink ref="V262" r:id="rId408" display="http://pbs.twimg.com/profile_images/1002747763983912960/fZneljsK_normal.jpg"/>
    <hyperlink ref="V263" r:id="rId409" display="http://pbs.twimg.com/profile_images/1002747763983912960/fZneljsK_normal.jpg"/>
    <hyperlink ref="V264" r:id="rId410" display="http://pbs.twimg.com/profile_images/1002747763983912960/fZneljsK_normal.jpg"/>
    <hyperlink ref="V265" r:id="rId411" display="http://pbs.twimg.com/profile_images/1002747763983912960/fZneljsK_normal.jpg"/>
    <hyperlink ref="V266" r:id="rId412" display="http://pbs.twimg.com/profile_images/1002747763983912960/fZneljsK_normal.jpg"/>
    <hyperlink ref="V267" r:id="rId413" display="http://pbs.twimg.com/profile_images/1002747763983912960/fZneljsK_normal.jpg"/>
    <hyperlink ref="V268" r:id="rId414" display="http://pbs.twimg.com/profile_images/1002747763983912960/fZneljsK_normal.jpg"/>
    <hyperlink ref="V269" r:id="rId415" display="http://pbs.twimg.com/profile_images/1053657313591025664/H_lv_U0t_normal.jpg"/>
    <hyperlink ref="V270" r:id="rId416" display="http://pbs.twimg.com/profile_images/1053657313591025664/H_lv_U0t_normal.jpg"/>
    <hyperlink ref="V271" r:id="rId417" display="http://pbs.twimg.com/profile_images/1053657313591025664/H_lv_U0t_normal.jpg"/>
    <hyperlink ref="V272" r:id="rId418" display="http://pbs.twimg.com/profile_images/1022277818724569088/b-Y7iBhQ_normal.jpg"/>
    <hyperlink ref="V273" r:id="rId419" display="http://pbs.twimg.com/profile_images/1022277818724569088/b-Y7iBhQ_normal.jpg"/>
    <hyperlink ref="V274" r:id="rId420" display="http://pbs.twimg.com/profile_images/447272511747526656/vl21lxoc_normal.jpeg"/>
    <hyperlink ref="V275" r:id="rId421" display="http://pbs.twimg.com/profile_images/487808913970982912/fVEVYt5D_normal.jpeg"/>
    <hyperlink ref="V276" r:id="rId422" display="http://pbs.twimg.com/profile_images/1022277818724569088/b-Y7iBhQ_normal.jpg"/>
    <hyperlink ref="V277" r:id="rId423" display="http://pbs.twimg.com/profile_images/1022277818724569088/b-Y7iBhQ_normal.jpg"/>
    <hyperlink ref="V278" r:id="rId424" display="http://pbs.twimg.com/profile_images/1022277818724569088/b-Y7iBhQ_normal.jpg"/>
    <hyperlink ref="V279" r:id="rId425" display="http://pbs.twimg.com/profile_images/1022277818724569088/b-Y7iBhQ_normal.jpg"/>
    <hyperlink ref="V280" r:id="rId426" display="http://pbs.twimg.com/profile_images/1022277818724569088/b-Y7iBhQ_normal.jpg"/>
    <hyperlink ref="V281" r:id="rId427" display="http://pbs.twimg.com/profile_images/1022277818724569088/b-Y7iBhQ_normal.jpg"/>
    <hyperlink ref="V282" r:id="rId428" display="http://pbs.twimg.com/profile_images/1022277818724569088/b-Y7iBhQ_normal.jpg"/>
    <hyperlink ref="V283" r:id="rId429" display="http://pbs.twimg.com/profile_images/1022277818724569088/b-Y7iBhQ_normal.jpg"/>
    <hyperlink ref="V284" r:id="rId430" display="http://pbs.twimg.com/profile_images/1022277818724569088/b-Y7iBhQ_normal.jpg"/>
    <hyperlink ref="V285" r:id="rId431" display="http://pbs.twimg.com/profile_images/1022277818724569088/b-Y7iBhQ_normal.jpg"/>
    <hyperlink ref="V286" r:id="rId432" display="https://pbs.twimg.com/media/D1OjYDkU8AALa5e.jpg"/>
    <hyperlink ref="V287" r:id="rId433" display="https://pbs.twimg.com/media/D1OjYDkU8AALa5e.jpg"/>
    <hyperlink ref="V288" r:id="rId434" display="https://pbs.twimg.com/media/D1OjYDkU8AALa5e.jpg"/>
    <hyperlink ref="V289" r:id="rId435" display="https://pbs.twimg.com/media/D1OjYDkU8AALa5e.jpg"/>
    <hyperlink ref="V290" r:id="rId436" display="http://pbs.twimg.com/profile_images/378800000166987623/11e920d5ac54f10bfb571879dc50be6d_normal.jpeg"/>
    <hyperlink ref="V291" r:id="rId437" display="http://pbs.twimg.com/profile_images/1101491203449733120/iEBp-Ubb_normal.jpg"/>
    <hyperlink ref="V292" r:id="rId438" display="http://pbs.twimg.com/profile_images/1026888094207815680/KklvE4Gt_normal.jpg"/>
    <hyperlink ref="V293" r:id="rId439" display="http://pbs.twimg.com/profile_images/889506980439629825/-nc70iNW_normal.jpg"/>
    <hyperlink ref="V294" r:id="rId440" display="http://pbs.twimg.com/profile_images/889506980439629825/-nc70iNW_normal.jpg"/>
    <hyperlink ref="V295" r:id="rId441" display="http://pbs.twimg.com/profile_images/1094042314299850752/ZUE5wPJS_normal.jpg"/>
    <hyperlink ref="V296" r:id="rId442" display="http://pbs.twimg.com/profile_images/1094042314299850752/ZUE5wPJS_normal.jpg"/>
    <hyperlink ref="V297" r:id="rId443" display="http://pbs.twimg.com/profile_images/929779239678816256/plRxKZ-f_normal.jpg"/>
    <hyperlink ref="V298" r:id="rId444" display="http://pbs.twimg.com/profile_images/719353080215539712/-3Y4pwtZ_normal.jpg"/>
    <hyperlink ref="V299" r:id="rId445" display="http://pbs.twimg.com/profile_images/966837445227671552/sUx4govn_normal.jpg"/>
    <hyperlink ref="V300" r:id="rId446" display="http://pbs.twimg.com/profile_images/462746379480084481/XLZ3ZWNK_normal.jpeg"/>
    <hyperlink ref="V301" r:id="rId447" display="http://pbs.twimg.com/profile_images/462746379480084481/XLZ3ZWNK_normal.jpeg"/>
    <hyperlink ref="V302" r:id="rId448" display="http://pbs.twimg.com/profile_images/984099598699548677/qAYJicC4_normal.jpg"/>
    <hyperlink ref="V303" r:id="rId449" display="http://pbs.twimg.com/profile_images/1101848738505654272/IsTYbKzO_normal.jpg"/>
    <hyperlink ref="V304" r:id="rId450" display="https://pbs.twimg.com/media/D1OjYDkU8AALa5e.jpg"/>
    <hyperlink ref="V305" r:id="rId451" display="https://pbs.twimg.com/media/D1OjYDkU8AALa5e.jpg"/>
    <hyperlink ref="V306" r:id="rId452" display="http://abs.twimg.com/sticky/default_profile_images/default_profile_normal.png"/>
    <hyperlink ref="V307" r:id="rId453" display="http://pbs.twimg.com/profile_images/1093344469066412032/xFre774J_normal.jpg"/>
    <hyperlink ref="V308" r:id="rId454" display="http://pbs.twimg.com/profile_images/855477325475065861/QHqwiBfi_normal.jpg"/>
    <hyperlink ref="V309" r:id="rId455" display="http://pbs.twimg.com/profile_images/692021275993231360/3xCvTC_X_normal.jpg"/>
    <hyperlink ref="V310" r:id="rId456" display="http://pbs.twimg.com/profile_images/692021275993231360/3xCvTC_X_normal.jpg"/>
    <hyperlink ref="V311" r:id="rId457" display="http://pbs.twimg.com/profile_images/1084123304544198658/x-R12jON_normal.jpg"/>
    <hyperlink ref="V312" r:id="rId458" display="http://pbs.twimg.com/profile_images/790663045345312768/p_yzEcTp_normal.jpg"/>
    <hyperlink ref="V313" r:id="rId459" display="http://pbs.twimg.com/profile_images/1084123304544198658/x-R12jON_normal.jpg"/>
    <hyperlink ref="V314" r:id="rId460" display="http://pbs.twimg.com/profile_images/790663045345312768/p_yzEcTp_normal.jpg"/>
    <hyperlink ref="V315" r:id="rId461" display="http://pbs.twimg.com/profile_images/1084123304544198658/x-R12jON_normal.jpg"/>
    <hyperlink ref="V316" r:id="rId462" display="http://pbs.twimg.com/profile_images/790663045345312768/p_yzEcTp_normal.jpg"/>
    <hyperlink ref="V317" r:id="rId463" display="http://pbs.twimg.com/profile_images/1084123304544198658/x-R12jON_normal.jpg"/>
    <hyperlink ref="V318" r:id="rId464" display="http://pbs.twimg.com/profile_images/1084123304544198658/x-R12jON_normal.jpg"/>
    <hyperlink ref="V319" r:id="rId465" display="http://pbs.twimg.com/profile_images/790663045345312768/p_yzEcTp_normal.jpg"/>
    <hyperlink ref="V320" r:id="rId466" display="http://pbs.twimg.com/profile_images/790663045345312768/p_yzEcTp_normal.jpg"/>
    <hyperlink ref="V321" r:id="rId467" display="http://pbs.twimg.com/profile_images/1013441717461225472/8syOvGPf_normal.jpg"/>
    <hyperlink ref="V322" r:id="rId468" display="http://pbs.twimg.com/profile_images/1026888094207815680/KklvE4Gt_normal.jpg"/>
    <hyperlink ref="V323" r:id="rId469" display="http://pbs.twimg.com/profile_images/790663045345312768/p_yzEcTp_normal.jpg"/>
    <hyperlink ref="V324" r:id="rId470" display="http://pbs.twimg.com/profile_images/1013441717461225472/8syOvGPf_normal.jpg"/>
    <hyperlink ref="V325" r:id="rId471" display="http://pbs.twimg.com/profile_images/790663045345312768/p_yzEcTp_normal.jpg"/>
    <hyperlink ref="V326" r:id="rId472" display="http://pbs.twimg.com/profile_images/422892352613527552/gWov1K26_normal.png"/>
    <hyperlink ref="V327" r:id="rId473" display="http://pbs.twimg.com/profile_images/790663045345312768/p_yzEcTp_normal.jpg"/>
    <hyperlink ref="V328" r:id="rId474" display="http://pbs.twimg.com/profile_images/422892352613527552/gWov1K26_normal.png"/>
    <hyperlink ref="V329" r:id="rId475" display="http://pbs.twimg.com/profile_images/790663045345312768/p_yzEcTp_normal.jpg"/>
    <hyperlink ref="V330" r:id="rId476" display="http://pbs.twimg.com/profile_images/1087800013491707904/EGuVuXuP_normal.jpg"/>
    <hyperlink ref="V331" r:id="rId477" display="http://pbs.twimg.com/profile_images/1030794884536565760/-1YOar4H_normal.jpg"/>
    <hyperlink ref="V332" r:id="rId478" display="http://pbs.twimg.com/profile_images/1030794884536565760/-1YOar4H_normal.jpg"/>
    <hyperlink ref="V333" r:id="rId479" display="http://pbs.twimg.com/profile_images/1030794884536565760/-1YOar4H_normal.jpg"/>
    <hyperlink ref="V334" r:id="rId480" display="http://pbs.twimg.com/profile_images/1030794884536565760/-1YOar4H_normal.jpg"/>
    <hyperlink ref="V335" r:id="rId481" display="https://pbs.twimg.com/media/D0-powyWwAA-pD8.png"/>
    <hyperlink ref="V336" r:id="rId482" display="http://pbs.twimg.com/profile_images/1087800013491707904/EGuVuXuP_normal.jpg"/>
    <hyperlink ref="V337" r:id="rId483" display="https://pbs.twimg.com/media/D0-powyWwAA-pD8.png"/>
    <hyperlink ref="V338" r:id="rId484" display="http://pbs.twimg.com/profile_images/702322146802954241/WRhTG1-g_normal.jpg"/>
    <hyperlink ref="V339" r:id="rId485" display="https://pbs.twimg.com/media/D1OmNP5VAAIRoOw.jpg"/>
    <hyperlink ref="V340" r:id="rId486" display="http://pbs.twimg.com/profile_images/378800000565099878/5e4f9c6cbb9c4dbb7d339fca49f8db45_normal.jpeg"/>
    <hyperlink ref="V341" r:id="rId487" display="http://pbs.twimg.com/profile_images/378800000565099878/5e4f9c6cbb9c4dbb7d339fca49f8db45_normal.jpeg"/>
    <hyperlink ref="V342" r:id="rId488" display="http://pbs.twimg.com/profile_images/973625084341501952/JOdA5zhF_normal.jpg"/>
    <hyperlink ref="V343" r:id="rId489" display="http://pbs.twimg.com/profile_images/973625084341501952/JOdA5zhF_normal.jpg"/>
    <hyperlink ref="V344" r:id="rId490" display="http://pbs.twimg.com/profile_images/790663045345312768/p_yzEcTp_normal.jpg"/>
    <hyperlink ref="V345" r:id="rId491" display="https://pbs.twimg.com/tweet_video_thumb/D1OjQRSU8AUtMNJ.jpg"/>
    <hyperlink ref="V346" r:id="rId492" display="http://pbs.twimg.com/profile_images/702322146802954241/WRhTG1-g_normal.jpg"/>
    <hyperlink ref="V347" r:id="rId493" display="http://pbs.twimg.com/profile_images/378800000565099878/5e4f9c6cbb9c4dbb7d339fca49f8db45_normal.jpeg"/>
    <hyperlink ref="V348" r:id="rId494" display="http://pbs.twimg.com/profile_images/973625084341501952/JOdA5zhF_normal.jpg"/>
    <hyperlink ref="V349" r:id="rId495" display="http://pbs.twimg.com/profile_images/790663045345312768/p_yzEcTp_normal.jpg"/>
    <hyperlink ref="V350" r:id="rId496" display="http://pbs.twimg.com/profile_images/702322146802954241/WRhTG1-g_normal.jpg"/>
    <hyperlink ref="V351" r:id="rId497" display="http://pbs.twimg.com/profile_images/447272511747526656/vl21lxoc_normal.jpeg"/>
    <hyperlink ref="V352" r:id="rId498" display="https://pbs.twimg.com/media/D1OhMAqWsAEF8KQ.jpg"/>
    <hyperlink ref="V353" r:id="rId499" display="http://pbs.twimg.com/profile_images/882999585303445504/p-bUxO3H_normal.jpg"/>
    <hyperlink ref="V354" r:id="rId500" display="https://pbs.twimg.com/media/D1OcskzXcAUvZUY.jpg"/>
    <hyperlink ref="V355" r:id="rId501" display="http://pbs.twimg.com/profile_images/882999585303445504/p-bUxO3H_normal.jpg"/>
    <hyperlink ref="V356" r:id="rId502" display="http://pbs.twimg.com/profile_images/790663045345312768/p_yzEcTp_normal.jpg"/>
    <hyperlink ref="V357" r:id="rId503" display="http://pbs.twimg.com/profile_images/1060974513423175680/rruXIJc2_normal.jpg"/>
    <hyperlink ref="V358" r:id="rId504" display="http://pbs.twimg.com/profile_images/790663045345312768/p_yzEcTp_normal.jpg"/>
    <hyperlink ref="V359" r:id="rId505" display="http://pbs.twimg.com/profile_images/790663045345312768/p_yzEcTp_normal.jpg"/>
    <hyperlink ref="V360" r:id="rId506" display="http://pbs.twimg.com/profile_images/1031127116245553152/00emtmVl_normal.jpg"/>
    <hyperlink ref="V361" r:id="rId507" display="http://pbs.twimg.com/profile_images/1031127116245553152/00emtmVl_normal.jpg"/>
    <hyperlink ref="V362" r:id="rId508" display="http://pbs.twimg.com/profile_images/1031127116245553152/00emtmVl_normal.jpg"/>
    <hyperlink ref="V363" r:id="rId509" display="http://pbs.twimg.com/profile_images/1031127116245553152/00emtmVl_normal.jpg"/>
    <hyperlink ref="V364" r:id="rId510" display="http://pbs.twimg.com/profile_images/1031127116245553152/00emtmVl_normal.jpg"/>
    <hyperlink ref="V365" r:id="rId511" display="http://pbs.twimg.com/profile_images/1031127116245553152/00emtmVl_normal.jpg"/>
    <hyperlink ref="V366" r:id="rId512" display="http://pbs.twimg.com/profile_images/790663045345312768/p_yzEcTp_normal.jpg"/>
    <hyperlink ref="V367" r:id="rId513" display="http://pbs.twimg.com/profile_images/998968926691147776/4K3LxFcv_normal.jpg"/>
    <hyperlink ref="V368" r:id="rId514" display="http://pbs.twimg.com/profile_images/998968926691147776/4K3LxFcv_normal.jpg"/>
    <hyperlink ref="V369" r:id="rId515" display="http://pbs.twimg.com/profile_images/998968926691147776/4K3LxFcv_normal.jpg"/>
    <hyperlink ref="V370" r:id="rId516" display="http://pbs.twimg.com/profile_images/998968926691147776/4K3LxFcv_normal.jpg"/>
    <hyperlink ref="V371" r:id="rId517" display="http://pbs.twimg.com/profile_images/998968926691147776/4K3LxFcv_normal.jpg"/>
    <hyperlink ref="V372" r:id="rId518" display="http://pbs.twimg.com/profile_images/447272511747526656/vl21lxoc_normal.jpeg"/>
    <hyperlink ref="V373" r:id="rId519" display="http://pbs.twimg.com/profile_images/790663045345312768/p_yzEcTp_normal.jpg"/>
    <hyperlink ref="V374" r:id="rId520" display="http://pbs.twimg.com/profile_images/1085534221882380288/qKagrBcD_normal.jpg"/>
    <hyperlink ref="V375" r:id="rId521" display="http://pbs.twimg.com/profile_images/1085534221882380288/qKagrBcD_normal.jpg"/>
    <hyperlink ref="V376" r:id="rId522" display="http://pbs.twimg.com/profile_images/1085534221882380288/qKagrBcD_normal.jpg"/>
    <hyperlink ref="V377" r:id="rId523" display="http://pbs.twimg.com/profile_images/1085534221882380288/qKagrBcD_normal.jpg"/>
    <hyperlink ref="V378" r:id="rId524" display="http://pbs.twimg.com/profile_images/1085534221882380288/qKagrBcD_normal.jpg"/>
    <hyperlink ref="V379" r:id="rId525" display="http://pbs.twimg.com/profile_images/1085534221882380288/qKagrBcD_normal.jpg"/>
    <hyperlink ref="V380" r:id="rId526" display="http://pbs.twimg.com/profile_images/790663045345312768/p_yzEcTp_normal.jpg"/>
    <hyperlink ref="V381" r:id="rId527" display="http://pbs.twimg.com/profile_images/790663045345312768/p_yzEcTp_normal.jpg"/>
    <hyperlink ref="V382" r:id="rId528" display="http://pbs.twimg.com/profile_images/487808913970982912/fVEVYt5D_normal.jpeg"/>
    <hyperlink ref="V383" r:id="rId529" display="http://pbs.twimg.com/profile_images/487808913970982912/fVEVYt5D_normal.jpeg"/>
    <hyperlink ref="V384" r:id="rId530" display="http://pbs.twimg.com/profile_images/487808913970982912/fVEVYt5D_normal.jpeg"/>
    <hyperlink ref="V385" r:id="rId531" display="http://pbs.twimg.com/profile_images/487808913970982912/fVEVYt5D_normal.jpeg"/>
    <hyperlink ref="V386" r:id="rId532" display="http://pbs.twimg.com/profile_images/487808913970982912/fVEVYt5D_normal.jpeg"/>
    <hyperlink ref="V387" r:id="rId533" display="http://pbs.twimg.com/profile_images/487808913970982912/fVEVYt5D_normal.jpeg"/>
    <hyperlink ref="V388" r:id="rId534" display="http://pbs.twimg.com/profile_images/487808913970982912/fVEVYt5D_normal.jpeg"/>
    <hyperlink ref="V389" r:id="rId535" display="http://pbs.twimg.com/profile_images/790663045345312768/p_yzEcTp_normal.jpg"/>
    <hyperlink ref="V390" r:id="rId536" display="https://pbs.twimg.com/media/D1L2OMKXQAErGxA.jpg"/>
    <hyperlink ref="V391" r:id="rId537" display="https://pbs.twimg.com/media/D1L2OMKXQAErGxA.jpg"/>
    <hyperlink ref="V392" r:id="rId538" display="http://pbs.twimg.com/profile_images/683769603047186432/bMSw_7sq_normal.jpg"/>
    <hyperlink ref="V393" r:id="rId539" display="http://pbs.twimg.com/profile_images/683769603047186432/bMSw_7sq_normal.jpg"/>
    <hyperlink ref="V394" r:id="rId540" display="http://pbs.twimg.com/profile_images/702322146802954241/WRhTG1-g_normal.jpg"/>
    <hyperlink ref="V395" r:id="rId541" display="http://pbs.twimg.com/profile_images/702322146802954241/WRhTG1-g_normal.jpg"/>
    <hyperlink ref="V396" r:id="rId542" display="http://pbs.twimg.com/profile_images/447272511747526656/vl21lxoc_normal.jpeg"/>
    <hyperlink ref="V397" r:id="rId543" display="http://pbs.twimg.com/profile_images/378800000565099878/5e4f9c6cbb9c4dbb7d339fca49f8db45_normal.jpeg"/>
    <hyperlink ref="V398" r:id="rId544" display="http://pbs.twimg.com/profile_images/378800000565099878/5e4f9c6cbb9c4dbb7d339fca49f8db45_normal.jpeg"/>
    <hyperlink ref="V399" r:id="rId545" display="http://pbs.twimg.com/profile_images/973625084341501952/JOdA5zhF_normal.jpg"/>
    <hyperlink ref="V400" r:id="rId546" display="http://pbs.twimg.com/profile_images/790663045345312768/p_yzEcTp_normal.jpg"/>
    <hyperlink ref="V401" r:id="rId547" display="http://pbs.twimg.com/profile_images/790663045345312768/p_yzEcTp_normal.jpg"/>
    <hyperlink ref="V402" r:id="rId548" display="http://pbs.twimg.com/profile_images/702322146802954241/WRhTG1-g_normal.jpg"/>
    <hyperlink ref="V403" r:id="rId549" display="http://pbs.twimg.com/profile_images/702322146802954241/WRhTG1-g_normal.jpg"/>
    <hyperlink ref="V404" r:id="rId550" display="http://pbs.twimg.com/profile_images/702322146802954241/WRhTG1-g_normal.jpg"/>
    <hyperlink ref="V405" r:id="rId551" display="http://pbs.twimg.com/profile_images/702322146802954241/WRhTG1-g_normal.jpg"/>
    <hyperlink ref="V406" r:id="rId552" display="http://pbs.twimg.com/profile_images/702322146802954241/WRhTG1-g_normal.jpg"/>
    <hyperlink ref="V407" r:id="rId553" display="http://pbs.twimg.com/profile_images/702322146802954241/WRhTG1-g_normal.jpg"/>
    <hyperlink ref="V408" r:id="rId554" display="http://pbs.twimg.com/profile_images/702322146802954241/WRhTG1-g_normal.jpg"/>
    <hyperlink ref="V409" r:id="rId555" display="http://pbs.twimg.com/profile_images/702322146802954241/WRhTG1-g_normal.jpg"/>
    <hyperlink ref="V410" r:id="rId556" display="http://pbs.twimg.com/profile_images/702322146802954241/WRhTG1-g_normal.jpg"/>
    <hyperlink ref="V411" r:id="rId557" display="http://pbs.twimg.com/profile_images/702322146802954241/WRhTG1-g_normal.jpg"/>
    <hyperlink ref="V412" r:id="rId558" display="http://pbs.twimg.com/profile_images/702322146802954241/WRhTG1-g_normal.jpg"/>
    <hyperlink ref="V413" r:id="rId559" display="http://pbs.twimg.com/profile_images/702322146802954241/WRhTG1-g_normal.jpg"/>
    <hyperlink ref="V414" r:id="rId560" display="http://pbs.twimg.com/profile_images/702322146802954241/WRhTG1-g_normal.jpg"/>
    <hyperlink ref="V415" r:id="rId561" display="http://pbs.twimg.com/profile_images/447272511747526656/vl21lxoc_normal.jpeg"/>
    <hyperlink ref="V416" r:id="rId562" display="http://pbs.twimg.com/profile_images/378800000565099878/5e4f9c6cbb9c4dbb7d339fca49f8db45_normal.jpeg"/>
    <hyperlink ref="V417" r:id="rId563" display="http://pbs.twimg.com/profile_images/378800000565099878/5e4f9c6cbb9c4dbb7d339fca49f8db45_normal.jpeg"/>
    <hyperlink ref="V418" r:id="rId564" display="http://pbs.twimg.com/profile_images/973625084341501952/JOdA5zhF_normal.jpg"/>
    <hyperlink ref="V419" r:id="rId565" display="http://pbs.twimg.com/profile_images/790663045345312768/p_yzEcTp_normal.jpg"/>
    <hyperlink ref="V420" r:id="rId566" display="http://pbs.twimg.com/profile_images/790663045345312768/p_yzEcTp_normal.jpg"/>
    <hyperlink ref="V421" r:id="rId567" display="http://pbs.twimg.com/profile_images/378800000565099878/5e4f9c6cbb9c4dbb7d339fca49f8db45_normal.jpeg"/>
    <hyperlink ref="V422" r:id="rId568" display="http://pbs.twimg.com/profile_images/378800000565099878/5e4f9c6cbb9c4dbb7d339fca49f8db45_normal.jpeg"/>
    <hyperlink ref="V423" r:id="rId569" display="http://pbs.twimg.com/profile_images/378800000565099878/5e4f9c6cbb9c4dbb7d339fca49f8db45_normal.jpeg"/>
    <hyperlink ref="V424" r:id="rId570" display="http://pbs.twimg.com/profile_images/378800000565099878/5e4f9c6cbb9c4dbb7d339fca49f8db45_normal.jpeg"/>
    <hyperlink ref="V425" r:id="rId571" display="http://pbs.twimg.com/profile_images/378800000565099878/5e4f9c6cbb9c4dbb7d339fca49f8db45_normal.jpeg"/>
    <hyperlink ref="V426" r:id="rId572" display="http://pbs.twimg.com/profile_images/378800000565099878/5e4f9c6cbb9c4dbb7d339fca49f8db45_normal.jpeg"/>
    <hyperlink ref="V427" r:id="rId573" display="http://pbs.twimg.com/profile_images/378800000565099878/5e4f9c6cbb9c4dbb7d339fca49f8db45_normal.jpeg"/>
    <hyperlink ref="V428" r:id="rId574" display="http://pbs.twimg.com/profile_images/378800000565099878/5e4f9c6cbb9c4dbb7d339fca49f8db45_normal.jpeg"/>
    <hyperlink ref="V429" r:id="rId575" display="http://pbs.twimg.com/profile_images/378800000565099878/5e4f9c6cbb9c4dbb7d339fca49f8db45_normal.jpeg"/>
    <hyperlink ref="V430" r:id="rId576" display="http://pbs.twimg.com/profile_images/378800000565099878/5e4f9c6cbb9c4dbb7d339fca49f8db45_normal.jpeg"/>
    <hyperlink ref="V431" r:id="rId577" display="https://pbs.twimg.com/media/D1OobT9W0AcEBDM.jpg"/>
    <hyperlink ref="V432" r:id="rId578" display="http://pbs.twimg.com/profile_images/378800000565099878/5e4f9c6cbb9c4dbb7d339fca49f8db45_normal.jpeg"/>
    <hyperlink ref="V433" r:id="rId579" display="http://pbs.twimg.com/profile_images/378800000565099878/5e4f9c6cbb9c4dbb7d339fca49f8db45_normal.jpeg"/>
    <hyperlink ref="V434" r:id="rId580" display="http://pbs.twimg.com/profile_images/973625084341501952/JOdA5zhF_normal.jpg"/>
    <hyperlink ref="V435" r:id="rId581" display="http://pbs.twimg.com/profile_images/973625084341501952/JOdA5zhF_normal.jpg"/>
    <hyperlink ref="V436" r:id="rId582" display="http://pbs.twimg.com/profile_images/790663045345312768/p_yzEcTp_normal.jpg"/>
    <hyperlink ref="V437" r:id="rId583" display="http://pbs.twimg.com/profile_images/790663045345312768/p_yzEcTp_normal.jpg"/>
    <hyperlink ref="V438" r:id="rId584" display="http://pbs.twimg.com/profile_images/973625084341501952/JOdA5zhF_normal.jpg"/>
    <hyperlink ref="V439" r:id="rId585" display="http://pbs.twimg.com/profile_images/973625084341501952/JOdA5zhF_normal.jpg"/>
    <hyperlink ref="V440" r:id="rId586" display="http://pbs.twimg.com/profile_images/973625084341501952/JOdA5zhF_normal.jpg"/>
    <hyperlink ref="V441" r:id="rId587" display="http://pbs.twimg.com/profile_images/973625084341501952/JOdA5zhF_normal.jpg"/>
    <hyperlink ref="V442" r:id="rId588" display="http://pbs.twimg.com/profile_images/973625084341501952/JOdA5zhF_normal.jpg"/>
    <hyperlink ref="V443" r:id="rId589" display="http://pbs.twimg.com/profile_images/973625084341501952/JOdA5zhF_normal.jpg"/>
    <hyperlink ref="V444" r:id="rId590" display="http://pbs.twimg.com/profile_images/973625084341501952/JOdA5zhF_normal.jpg"/>
    <hyperlink ref="V445" r:id="rId591" display="http://pbs.twimg.com/profile_images/973625084341501952/JOdA5zhF_normal.jpg"/>
    <hyperlink ref="V446" r:id="rId592" display="http://pbs.twimg.com/profile_images/790663045345312768/p_yzEcTp_normal.jpg"/>
    <hyperlink ref="V447" r:id="rId593" display="http://pbs.twimg.com/profile_images/790663045345312768/p_yzEcTp_normal.jpg"/>
    <hyperlink ref="V448" r:id="rId594" display="https://pbs.twimg.com/media/D02H_hIU0AAU4no.jpg"/>
    <hyperlink ref="V449" r:id="rId595" display="http://pbs.twimg.com/profile_images/447272511747526656/vl21lxoc_normal.jpeg"/>
    <hyperlink ref="V450" r:id="rId596" display="http://pbs.twimg.com/profile_images/447272511747526656/vl21lxoc_normal.jpeg"/>
    <hyperlink ref="V451" r:id="rId597" display="https://pbs.twimg.com/media/D1OhRGyU4AAweCa.jpg"/>
    <hyperlink ref="V452" r:id="rId598" display="http://pbs.twimg.com/profile_images/447272511747526656/vl21lxoc_normal.jpeg"/>
    <hyperlink ref="V453" r:id="rId599" display="http://pbs.twimg.com/profile_images/447272511747526656/vl21lxoc_normal.jpeg"/>
    <hyperlink ref="V454" r:id="rId600" display="http://pbs.twimg.com/profile_images/447272511747526656/vl21lxoc_normal.jpeg"/>
    <hyperlink ref="V455" r:id="rId601" display="https://pbs.twimg.com/media/D1OjYDkU8AALa5e.jpg"/>
    <hyperlink ref="V456" r:id="rId602" display="http://pbs.twimg.com/profile_images/447272511747526656/vl21lxoc_normal.jpeg"/>
    <hyperlink ref="V457" r:id="rId603" display="https://pbs.twimg.com/media/D1OkFHqUcAE1063.jpg"/>
    <hyperlink ref="V458" r:id="rId604" display="http://pbs.twimg.com/profile_images/447272511747526656/vl21lxoc_normal.jpeg"/>
    <hyperlink ref="V459" r:id="rId605" display="https://pbs.twimg.com/media/D1OmNP5VAAIRoOw.jpg"/>
    <hyperlink ref="V460" r:id="rId606" display="https://pbs.twimg.com/media/D1OnGvYU0AAxXKp.jpg"/>
    <hyperlink ref="V461" r:id="rId607" display="http://pbs.twimg.com/profile_images/447272511747526656/vl21lxoc_normal.jpeg"/>
    <hyperlink ref="V462" r:id="rId608" display="https://pbs.twimg.com/media/D1OoiVOVsAA4daa.jpg"/>
    <hyperlink ref="V463" r:id="rId609" display="http://pbs.twimg.com/profile_images/447272511747526656/vl21lxoc_normal.jpeg"/>
    <hyperlink ref="V464" r:id="rId610" display="http://pbs.twimg.com/profile_images/447272511747526656/vl21lxoc_normal.jpeg"/>
    <hyperlink ref="V465" r:id="rId611" display="http://pbs.twimg.com/profile_images/925699162695278593/CEww6QuP_normal.jpg"/>
    <hyperlink ref="V466" r:id="rId612" display="http://pbs.twimg.com/profile_images/790663045345312768/p_yzEcTp_normal.jpg"/>
    <hyperlink ref="V467" r:id="rId613" display="http://pbs.twimg.com/profile_images/790663045345312768/p_yzEcTp_normal.jpg"/>
    <hyperlink ref="V468" r:id="rId614" display="http://pbs.twimg.com/profile_images/790663045345312768/p_yzEcTp_normal.jpg"/>
    <hyperlink ref="V469" r:id="rId615" display="http://pbs.twimg.com/profile_images/790663045345312768/p_yzEcTp_normal.jpg"/>
    <hyperlink ref="V470" r:id="rId616" display="http://pbs.twimg.com/profile_images/790663045345312768/p_yzEcTp_normal.jpg"/>
    <hyperlink ref="V471" r:id="rId617" display="http://pbs.twimg.com/profile_images/790663045345312768/p_yzEcTp_normal.jpg"/>
    <hyperlink ref="V472" r:id="rId618" display="http://pbs.twimg.com/profile_images/790663045345312768/p_yzEcTp_normal.jpg"/>
    <hyperlink ref="V473" r:id="rId619" display="https://pbs.twimg.com/media/D0qe_SSWkAAb2UT.png"/>
    <hyperlink ref="V474" r:id="rId620" display="http://pbs.twimg.com/profile_images/790663045345312768/p_yzEcTp_normal.jpg"/>
    <hyperlink ref="V475" r:id="rId621" display="http://pbs.twimg.com/profile_images/790663045345312768/p_yzEcTp_normal.jpg"/>
    <hyperlink ref="V476" r:id="rId622" display="http://pbs.twimg.com/profile_images/790663045345312768/p_yzEcTp_normal.jpg"/>
    <hyperlink ref="V477" r:id="rId623" display="https://pbs.twimg.com/media/D1Oa8TlWoAQUouT.jpg"/>
    <hyperlink ref="V478" r:id="rId624" display="https://pbs.twimg.com/media/D1ObQKIXcAAw_aa.jpg"/>
    <hyperlink ref="V479" r:id="rId625" display="https://pbs.twimg.com/media/D1OgXUQWoAEOjdX.jpg"/>
    <hyperlink ref="V480" r:id="rId626" display="http://pbs.twimg.com/profile_images/790663045345312768/p_yzEcTp_normal.jpg"/>
    <hyperlink ref="V481" r:id="rId627" display="https://pbs.twimg.com/media/D1ObdpHX4AAxgvx.jpg"/>
    <hyperlink ref="V482" r:id="rId628" display="http://pbs.twimg.com/profile_images/790663045345312768/p_yzEcTp_normal.jpg"/>
    <hyperlink ref="V483" r:id="rId629" display="https://pbs.twimg.com/media/D1OerdtXcAESGLD.jpg"/>
    <hyperlink ref="V484" r:id="rId630" display="https://pbs.twimg.com/media/D1OcskzXcAUvZUY.jpg"/>
    <hyperlink ref="V485" r:id="rId631" display="http://pbs.twimg.com/profile_images/790663045345312768/p_yzEcTp_normal.jpg"/>
    <hyperlink ref="V486" r:id="rId632" display="https://pbs.twimg.com/media/D1Of82RW0AA_HDs.jpg"/>
    <hyperlink ref="V487" r:id="rId633" display="http://pbs.twimg.com/profile_images/790663045345312768/p_yzEcTp_normal.jpg"/>
    <hyperlink ref="V488" r:id="rId634" display="https://pbs.twimg.com/media/D1Ob5M5WkAAeMlX.jpg"/>
    <hyperlink ref="V489" r:id="rId635" display="http://pbs.twimg.com/profile_images/790663045345312768/p_yzEcTp_normal.jpg"/>
    <hyperlink ref="X3" r:id="rId636" display="https://twitter.com/#!/hansappel094/status/1101458462385483776"/>
    <hyperlink ref="X4" r:id="rId637" display="https://twitter.com/#!/phil_ibamericas/status/1101467670157889536"/>
    <hyperlink ref="X5" r:id="rId638" display="https://twitter.com/#!/phil_ibamericas/status/1101467670157889536"/>
    <hyperlink ref="X6" r:id="rId639" display="https://twitter.com/#!/elisabostwick/status/1101468013847560193"/>
    <hyperlink ref="X7" r:id="rId640" display="https://twitter.com/#!/elisabostwick/status/1101468013847560193"/>
    <hyperlink ref="X8" r:id="rId641" display="https://twitter.com/#!/missbantillo/status/1101470738723135488"/>
    <hyperlink ref="X9" r:id="rId642" display="https://twitter.com/#!/missbantillo/status/1101470738723135488"/>
    <hyperlink ref="X10" r:id="rId643" display="https://twitter.com/#!/sctayloritrt/status/1101821223678459904"/>
    <hyperlink ref="X11" r:id="rId644" display="https://twitter.com/#!/schubelm/status/1102022404266696704"/>
    <hyperlink ref="X12" r:id="rId645" display="https://twitter.com/#!/michaelwayskinn/status/1102190479817482240"/>
    <hyperlink ref="X13" r:id="rId646" display="https://twitter.com/#!/ms_coniglio/status/1102199469632679936"/>
    <hyperlink ref="X14" r:id="rId647" display="https://twitter.com/#!/ms_coniglio/status/1102199469632679936"/>
    <hyperlink ref="X15" r:id="rId648" display="https://twitter.com/#!/ms_coniglio/status/1102199469632679936"/>
    <hyperlink ref="X16" r:id="rId649" display="https://twitter.com/#!/kidlitqueen/status/1102273803458150401"/>
    <hyperlink ref="X17" r:id="rId650" display="https://twitter.com/#!/kidlitqueen/status/1102273803458150401"/>
    <hyperlink ref="X18" r:id="rId651" display="https://twitter.com/#!/kidlitqueen/status/1102273803458150401"/>
    <hyperlink ref="X19" r:id="rId652" display="https://twitter.com/#!/fyiliteracy/status/1102328873931354112"/>
    <hyperlink ref="X20" r:id="rId653" display="https://twitter.com/#!/fyiliteracy/status/1102328873931354112"/>
    <hyperlink ref="X21" r:id="rId654" display="https://twitter.com/#!/fyiliteracy/status/1102328873931354112"/>
    <hyperlink ref="X22" r:id="rId655" display="https://twitter.com/#!/bonniebird/status/1102375602085089282"/>
    <hyperlink ref="X23" r:id="rId656" display="https://twitter.com/#!/bonniebird/status/1102375602085089282"/>
    <hyperlink ref="X24" r:id="rId657" display="https://twitter.com/#!/mcmanuskelly/status/1102547802842955776"/>
    <hyperlink ref="X25" r:id="rId658" display="https://twitter.com/#!/mcmanuskelly/status/1102547802842955776"/>
    <hyperlink ref="X26" r:id="rId659" display="https://twitter.com/#!/mcmanuskelly/status/1102547802842955776"/>
    <hyperlink ref="X27" r:id="rId660" display="https://twitter.com/#!/teachlilbee/status/1102689853865689088"/>
    <hyperlink ref="X28" r:id="rId661" display="https://twitter.com/#!/mrm1mr/status/1102690484412207104"/>
    <hyperlink ref="X29" r:id="rId662" display="https://twitter.com/#!/bsmithleads/status/1102692641052024833"/>
    <hyperlink ref="X30" r:id="rId663" display="https://twitter.com/#!/d_layfield/status/1102708003218829313"/>
    <hyperlink ref="X31" r:id="rId664" display="https://twitter.com/#!/teresagross625/status/1102719458479693824"/>
    <hyperlink ref="X32" r:id="rId665" display="https://twitter.com/#!/mr_alsheimer/status/1102719905378365441"/>
    <hyperlink ref="X33" r:id="rId666" display="https://twitter.com/#!/kcasw1/status/1102723609108205570"/>
    <hyperlink ref="X34" r:id="rId667" display="https://twitter.com/#!/jill_jrossetti/status/1102725647330353152"/>
    <hyperlink ref="X35" r:id="rId668" display="https://twitter.com/#!/mssackstein/status/1102727911763832837"/>
    <hyperlink ref="X36" r:id="rId669" display="https://twitter.com/#!/ekalbfus/status/1102728587747213313"/>
    <hyperlink ref="X37" r:id="rId670" display="https://twitter.com/#!/tungalagdondog/status/1102734414797201408"/>
    <hyperlink ref="X38" r:id="rId671" display="https://twitter.com/#!/librarianarika/status/1102737145146437633"/>
    <hyperlink ref="X39" r:id="rId672" display="https://twitter.com/#!/cjwilliams9/status/1102737160971698181"/>
    <hyperlink ref="X40" r:id="rId673" display="https://twitter.com/#!/reasenewton/status/1102758816624582656"/>
    <hyperlink ref="X41" r:id="rId674" display="https://twitter.com/#!/lebolduslibrary/status/1102768898682900481"/>
    <hyperlink ref="X42" r:id="rId675" display="https://twitter.com/#!/sangermanomina/status/1102780321324359681"/>
    <hyperlink ref="X43" r:id="rId676" display="https://twitter.com/#!/jyoti1013/status/1102794918043344896"/>
    <hyperlink ref="X44" r:id="rId677" display="https://twitter.com/#!/jyoti1013/status/1102794918043344896"/>
    <hyperlink ref="X45" r:id="rId678" display="https://twitter.com/#!/jyoti1013/status/1102794918043344896"/>
    <hyperlink ref="X46" r:id="rId679" display="https://twitter.com/#!/paonesl/status/1102863553139109888"/>
    <hyperlink ref="X47" r:id="rId680" display="https://twitter.com/#!/georgeashford/status/1102898413992112128"/>
    <hyperlink ref="X48" r:id="rId681" display="https://twitter.com/#!/cgoodwoman/status/1102922113508433920"/>
    <hyperlink ref="X49" r:id="rId682" display="https://twitter.com/#!/dripnchoklate23/status/1102922226897170433"/>
    <hyperlink ref="X50" r:id="rId683" display="https://twitter.com/#!/lissabdavies/status/1102940635248488448"/>
    <hyperlink ref="X51" r:id="rId684" display="https://twitter.com/#!/bonniebird/status/1102375602085089282"/>
    <hyperlink ref="X52" r:id="rId685" display="https://twitter.com/#!/innovativeed/status/1102566281205743616"/>
    <hyperlink ref="X53" r:id="rId686" display="https://twitter.com/#!/uvmcess/status/1102946297793970179"/>
    <hyperlink ref="X54" r:id="rId687" display="https://twitter.com/#!/innovativeed/status/1102566281205743616"/>
    <hyperlink ref="X55" r:id="rId688" display="https://twitter.com/#!/innovativeed/status/1102566815677509632"/>
    <hyperlink ref="X56" r:id="rId689" display="https://twitter.com/#!/uvmcess/status/1102946297793970179"/>
    <hyperlink ref="X57" r:id="rId690" display="https://twitter.com/#!/theresaolsen22/status/1102968904895381510"/>
    <hyperlink ref="X58" r:id="rId691" display="https://twitter.com/#!/rdene915/status/1102296780211920896"/>
    <hyperlink ref="X59" r:id="rId692" display="https://twitter.com/#!/rdene915/status/1102296780211920896"/>
    <hyperlink ref="X60" r:id="rId693" display="https://twitter.com/#!/rdene915/status/1102296780211920896"/>
    <hyperlink ref="X61" r:id="rId694" display="https://twitter.com/#!/rdene915/status/1102296780211920896"/>
    <hyperlink ref="X62" r:id="rId695" display="https://twitter.com/#!/rdene915/status/1102296780211920896"/>
    <hyperlink ref="X63" r:id="rId696" display="https://twitter.com/#!/rdene915/status/1102296780211920896"/>
    <hyperlink ref="X64" r:id="rId697" display="https://twitter.com/#!/rdene915/status/1103024080360476673"/>
    <hyperlink ref="X65" r:id="rId698" display="https://twitter.com/#!/rdene915/status/1103024080360476673"/>
    <hyperlink ref="X66" r:id="rId699" display="https://twitter.com/#!/jlessard32/status/1103038604664860673"/>
    <hyperlink ref="X67" r:id="rId700" display="https://twitter.com/#!/ancrumsara/status/1103088056268214272"/>
    <hyperlink ref="X68" r:id="rId701" display="https://twitter.com/#!/costello_tweets/status/1103303060166770689"/>
    <hyperlink ref="X69" r:id="rId702" display="https://twitter.com/#!/costello_tweets/status/1103303060166770689"/>
    <hyperlink ref="X70" r:id="rId703" display="https://twitter.com/#!/costello_tweets/status/1103303060166770689"/>
    <hyperlink ref="X71" r:id="rId704" display="https://twitter.com/#!/m_drez/status/1103658082117341185"/>
    <hyperlink ref="X72" r:id="rId705" display="https://twitter.com/#!/m_drez/status/1103658082117341185"/>
    <hyperlink ref="X73" r:id="rId706" display="https://twitter.com/#!/m_drez/status/1103658082117341185"/>
    <hyperlink ref="X74" r:id="rId707" display="https://twitter.com/#!/m_drez/status/1103658082117341185"/>
    <hyperlink ref="X75" r:id="rId708" display="https://twitter.com/#!/mbfxc/status/1103659191745564678"/>
    <hyperlink ref="X76" r:id="rId709" display="https://twitter.com/#!/m_drez/status/1102214675410890752"/>
    <hyperlink ref="X77" r:id="rId710" display="https://twitter.com/#!/m_drez/status/1102214675410890752"/>
    <hyperlink ref="X78" r:id="rId711" display="https://twitter.com/#!/m_drez/status/1102214675410890752"/>
    <hyperlink ref="X79" r:id="rId712" display="https://twitter.com/#!/m_drez/status/1103658082117341185"/>
    <hyperlink ref="X80" r:id="rId713" display="https://twitter.com/#!/m_drez/status/1103658082117341185"/>
    <hyperlink ref="X81" r:id="rId714" display="https://twitter.com/#!/mbfxc/status/1103659191745564678"/>
    <hyperlink ref="X82" r:id="rId715" display="https://twitter.com/#!/mbfxc/status/1103659191745564678"/>
    <hyperlink ref="X83" r:id="rId716" display="https://twitter.com/#!/insightadvance/status/1103733467077054464"/>
    <hyperlink ref="X84" r:id="rId717" display="https://twitter.com/#!/we_are_big_data/status/1103887268790468608"/>
    <hyperlink ref="X85" r:id="rId718" display="https://twitter.com/#!/chidambara09/status/1103904032836354049"/>
    <hyperlink ref="X86" r:id="rId719" display="https://twitter.com/#!/pakay20/status/1104041773997809664"/>
    <hyperlink ref="X87" r:id="rId720" display="https://twitter.com/#!/tuckertech/status/1104043161192677380"/>
    <hyperlink ref="X88" r:id="rId721" display="https://twitter.com/#!/mrpjoulton/status/1104043351807004675"/>
    <hyperlink ref="X89" r:id="rId722" display="https://twitter.com/#!/carr_8/status/1104253278555004931"/>
    <hyperlink ref="X90" r:id="rId723" display="https://twitter.com/#!/carr_8/status/1104253278555004931"/>
    <hyperlink ref="X91" r:id="rId724" display="https://twitter.com/#!/carr_8/status/1104253278555004931"/>
    <hyperlink ref="X92" r:id="rId725" display="https://twitter.com/#!/mrnunesteach/status/1104281206240141312"/>
    <hyperlink ref="X93" r:id="rId726" display="https://twitter.com/#!/mrnunesteach/status/1104281206240141312"/>
    <hyperlink ref="X94" r:id="rId727" display="https://twitter.com/#!/mrnunesteach/status/1104281206240141312"/>
    <hyperlink ref="X95" r:id="rId728" display="https://twitter.com/#!/johngpettus/status/1104289822766559233"/>
    <hyperlink ref="X96" r:id="rId729" display="https://twitter.com/#!/johngpettus/status/1104289822766559233"/>
    <hyperlink ref="X97" r:id="rId730" display="https://twitter.com/#!/johngpettus/status/1104289822766559233"/>
    <hyperlink ref="X98" r:id="rId731" display="https://twitter.com/#!/katieann_76/status/1104341286545436672"/>
    <hyperlink ref="X99" r:id="rId732" display="https://twitter.com/#!/katieann_76/status/1104341286545436672"/>
    <hyperlink ref="X100" r:id="rId733" display="https://twitter.com/#!/katieann_76/status/1104341286545436672"/>
    <hyperlink ref="X101" r:id="rId734" display="https://twitter.com/#!/leighmragsdale/status/1104403035416117248"/>
    <hyperlink ref="X102" r:id="rId735" display="https://twitter.com/#!/m_bostwick/status/1104403875879141377"/>
    <hyperlink ref="X103" r:id="rId736" display="https://twitter.com/#!/m_bostwick/status/1104403875879141377"/>
    <hyperlink ref="X104" r:id="rId737" display="https://twitter.com/#!/dr_mprince/status/1104404022956568583"/>
    <hyperlink ref="X105" r:id="rId738" display="https://twitter.com/#!/dr_mprince/status/1104404022956568583"/>
    <hyperlink ref="X106" r:id="rId739" display="https://twitter.com/#!/dr_mprince/status/1104404022956568583"/>
    <hyperlink ref="X107" r:id="rId740" display="https://twitter.com/#!/blackapple4ed/status/1104405179510616064"/>
    <hyperlink ref="X108" r:id="rId741" display="https://twitter.com/#!/howells_owls/status/1104406362723942400"/>
    <hyperlink ref="X109" r:id="rId742" display="https://twitter.com/#!/howells_owls/status/1104406362723942400"/>
    <hyperlink ref="X110" r:id="rId743" display="https://twitter.com/#!/edlog411/status/1104406435566280705"/>
    <hyperlink ref="X111" r:id="rId744" display="https://twitter.com/#!/edlog411/status/1104406435566280705"/>
    <hyperlink ref="X112" r:id="rId745" display="https://twitter.com/#!/jovestickel/status/1104406480810258432"/>
    <hyperlink ref="X113" r:id="rId746" display="https://twitter.com/#!/jovestickel/status/1104406480810258432"/>
    <hyperlink ref="X114" r:id="rId747" display="https://twitter.com/#!/kjlcole/status/1104406658124533761"/>
    <hyperlink ref="X115" r:id="rId748" display="https://twitter.com/#!/kjlcole/status/1104406658124533761"/>
    <hyperlink ref="X116" r:id="rId749" display="https://twitter.com/#!/jw_photo_cgn/status/1104406802786066432"/>
    <hyperlink ref="X117" r:id="rId750" display="https://twitter.com/#!/jw_photo_cgn/status/1104406802786066432"/>
    <hyperlink ref="X118" r:id="rId751" display="https://twitter.com/#!/matzketeaches/status/1102883133089828864"/>
    <hyperlink ref="X119" r:id="rId752" display="https://twitter.com/#!/matzketeaches/status/1104406562158923783"/>
    <hyperlink ref="X120" r:id="rId753" display="https://twitter.com/#!/matzketeaches/status/1104406562158923783"/>
    <hyperlink ref="X121" r:id="rId754" display="https://twitter.com/#!/matzketeaches/status/1104407691009626114"/>
    <hyperlink ref="X122" r:id="rId755" display="https://twitter.com/#!/msd_caputo/status/1104407730951983104"/>
    <hyperlink ref="X123" r:id="rId756" display="https://twitter.com/#!/timlriley/status/1104407744902250496"/>
    <hyperlink ref="X124" r:id="rId757" display="https://twitter.com/#!/bobbiefrench/status/1104408132636295170"/>
    <hyperlink ref="X125" r:id="rId758" display="https://twitter.com/#!/sambrin16/status/1104408219194191873"/>
    <hyperlink ref="X126" r:id="rId759" display="https://twitter.com/#!/vik5en/status/1104408370797146113"/>
    <hyperlink ref="X127" r:id="rId760" display="https://twitter.com/#!/mrschrammel/status/1104408509335158785"/>
    <hyperlink ref="X128" r:id="rId761" display="https://twitter.com/#!/mrschrammel/status/1104408509335158785"/>
    <hyperlink ref="X129" r:id="rId762" display="https://twitter.com/#!/kennethpowell14/status/1104408569208803329"/>
    <hyperlink ref="X130" r:id="rId763" display="https://twitter.com/#!/whsmadamezeitz/status/1104408608475889664"/>
    <hyperlink ref="X131" r:id="rId764" display="https://twitter.com/#!/mrcoacheli/status/1104405031229374464"/>
    <hyperlink ref="X132" r:id="rId765" display="https://twitter.com/#!/mrcoacheli/status/1104407297973903360"/>
    <hyperlink ref="X133" r:id="rId766" display="https://twitter.com/#!/mrcoacheli/status/1104408784447844352"/>
    <hyperlink ref="X134" r:id="rId767" display="https://twitter.com/#!/bradylobeth/status/1104396622744698881"/>
    <hyperlink ref="X135" r:id="rId768" display="https://twitter.com/#!/bradylobeth/status/1104409092720869382"/>
    <hyperlink ref="X136" r:id="rId769" display="https://twitter.com/#!/eli_krumova/status/1104409147238502400"/>
    <hyperlink ref="X137" r:id="rId770" display="https://twitter.com/#!/eli_krumova/status/1104409147238502400"/>
    <hyperlink ref="X138" r:id="rId771" display="https://twitter.com/#!/mrsrackleyccms/status/1101463961596280833"/>
    <hyperlink ref="X139" r:id="rId772" display="https://twitter.com/#!/mrsrackleyccms/status/1101463961596280833"/>
    <hyperlink ref="X140" r:id="rId773" display="https://twitter.com/#!/mrsrackleyccms/status/1104409462071353346"/>
    <hyperlink ref="X141" r:id="rId774" display="https://twitter.com/#!/suttonmusic_mbc/status/1104409607370407936"/>
    <hyperlink ref="X142" r:id="rId775" display="https://twitter.com/#!/ljsmith0414/status/1104409630757675008"/>
    <hyperlink ref="X143" r:id="rId776" display="https://twitter.com/#!/ljsmith0414/status/1104409630757675008"/>
    <hyperlink ref="X144" r:id="rId777" display="https://twitter.com/#!/heymsclay/status/1104408774188642310"/>
    <hyperlink ref="X145" r:id="rId778" display="https://twitter.com/#!/heymsclay/status/1104410035105529857"/>
    <hyperlink ref="X146" r:id="rId779" display="https://twitter.com/#!/heymsclay/status/1104410035105529857"/>
    <hyperlink ref="X147" r:id="rId780" display="https://twitter.com/#!/hartoflearning/status/1104407152192454656"/>
    <hyperlink ref="X148" r:id="rId781" display="https://twitter.com/#!/hartoflearning/status/1104407152192454656"/>
    <hyperlink ref="X149" r:id="rId782" display="https://twitter.com/#!/hartoflearning/status/1104407152192454656"/>
    <hyperlink ref="X150" r:id="rId783" display="https://twitter.com/#!/hartoflearning/status/1104410187484475392"/>
    <hyperlink ref="X151" r:id="rId784" display="https://twitter.com/#!/hartoflearning/status/1104410187484475392"/>
    <hyperlink ref="X152" r:id="rId785" display="https://twitter.com/#!/academcaccident/status/1104410204462968832"/>
    <hyperlink ref="X153" r:id="rId786" display="https://twitter.com/#!/academcaccident/status/1104410204462968832"/>
    <hyperlink ref="X154" r:id="rId787" display="https://twitter.com/#!/kimaman_abe/status/1104404819022876672"/>
    <hyperlink ref="X155" r:id="rId788" display="https://twitter.com/#!/kimaman_abe/status/1104405470423465985"/>
    <hyperlink ref="X156" r:id="rId789" display="https://twitter.com/#!/kimaman_abe/status/1104406972424769536"/>
    <hyperlink ref="X157" r:id="rId790" display="https://twitter.com/#!/kimaman_abe/status/1104408193751568384"/>
    <hyperlink ref="X158" r:id="rId791" display="https://twitter.com/#!/kimaman_abe/status/1104409195309355008"/>
    <hyperlink ref="X159" r:id="rId792" display="https://twitter.com/#!/kimaman_abe/status/1104410261635719170"/>
    <hyperlink ref="X160" r:id="rId793" display="https://twitter.com/#!/hansappel094/status/1101458462385483776"/>
    <hyperlink ref="X161" r:id="rId794" display="https://twitter.com/#!/hansappel094/status/1101458462385483776"/>
    <hyperlink ref="X162" r:id="rId795" display="https://twitter.com/#!/bar_zie/status/1101603243803770881"/>
    <hyperlink ref="X163" r:id="rId796" display="https://twitter.com/#!/bar_zie/status/1101603243803770881"/>
    <hyperlink ref="X164" r:id="rId797" display="https://twitter.com/#!/bar_zie/status/1101871726626070528"/>
    <hyperlink ref="X165" r:id="rId798" display="https://twitter.com/#!/bar_zie/status/1102206001695084544"/>
    <hyperlink ref="X166" r:id="rId799" display="https://twitter.com/#!/bar_zie/status/1102206001695084544"/>
    <hyperlink ref="X167" r:id="rId800" display="https://twitter.com/#!/bar_zie/status/1102206001695084544"/>
    <hyperlink ref="X168" r:id="rId801" display="https://twitter.com/#!/bar_zie/status/1104307154838794240"/>
    <hyperlink ref="X169" r:id="rId802" display="https://twitter.com/#!/bar_zie/status/1104307154838794240"/>
    <hyperlink ref="X170" r:id="rId803" display="https://twitter.com/#!/bar_zie/status/1104307154838794240"/>
    <hyperlink ref="X171" r:id="rId804" display="https://twitter.com/#!/bar_zie/status/1104409952154722304"/>
    <hyperlink ref="X172" r:id="rId805" display="https://twitter.com/#!/bar_zie/status/1104410337380614144"/>
    <hyperlink ref="X173" r:id="rId806" display="https://twitter.com/#!/heculuckdave/status/1104409800400498689"/>
    <hyperlink ref="X174" r:id="rId807" display="https://twitter.com/#!/heculuckdave/status/1104410429164417024"/>
    <hyperlink ref="X175" r:id="rId808" display="https://twitter.com/#!/heculuckdave/status/1104410429164417024"/>
    <hyperlink ref="X176" r:id="rId809" display="https://twitter.com/#!/heculuckdave/status/1104410485246455809"/>
    <hyperlink ref="X177" r:id="rId810" display="https://twitter.com/#!/cokhsap/status/1104410492561485824"/>
    <hyperlink ref="X178" r:id="rId811" display="https://twitter.com/#!/istaylearning/status/1104406242523414529"/>
    <hyperlink ref="X179" r:id="rId812" display="https://twitter.com/#!/istaylearning/status/1104407781669367808"/>
    <hyperlink ref="X180" r:id="rId813" display="https://twitter.com/#!/istaylearning/status/1104409426134413313"/>
    <hyperlink ref="X181" r:id="rId814" display="https://twitter.com/#!/istaylearning/status/1104410994183294980"/>
    <hyperlink ref="X182" r:id="rId815" display="https://twitter.com/#!/mwholloway/status/1104411150547075072"/>
    <hyperlink ref="X183" r:id="rId816" display="https://twitter.com/#!/sspellmancann/status/1104411405229338624"/>
    <hyperlink ref="X184" r:id="rId817" display="https://twitter.com/#!/sspellmancann/status/1104411405229338624"/>
    <hyperlink ref="X185" r:id="rId818" display="https://twitter.com/#!/drmcgettigan/status/1104411207807705088"/>
    <hyperlink ref="X186" r:id="rId819" display="https://twitter.com/#!/tanyaavrith/status/1104411415006380032"/>
    <hyperlink ref="X187" r:id="rId820" display="https://twitter.com/#!/drmcgettigan/status/1104411207807705088"/>
    <hyperlink ref="X188" r:id="rId821" display="https://twitter.com/#!/tanyaavrith/status/1104411415006380032"/>
    <hyperlink ref="X189" r:id="rId822" display="https://twitter.com/#!/drnonnemaker/status/1104408102437355521"/>
    <hyperlink ref="X190" r:id="rId823" display="https://twitter.com/#!/drnonnemaker/status/1104408265142796288"/>
    <hyperlink ref="X191" r:id="rId824" display="https://twitter.com/#!/drnonnemaker/status/1104410052239216640"/>
    <hyperlink ref="X192" r:id="rId825" display="https://twitter.com/#!/drnonnemaker/status/1104411507167842304"/>
    <hyperlink ref="X193" r:id="rId826" display="https://twitter.com/#!/dcpsmoss/status/1104411564986298368"/>
    <hyperlink ref="X194" r:id="rId827" display="https://twitter.com/#!/kerrenttech/status/1104411652319924224"/>
    <hyperlink ref="X195" r:id="rId828" display="https://twitter.com/#!/courtkneeruns/status/1104411804883546112"/>
    <hyperlink ref="X196" r:id="rId829" display="https://twitter.com/#!/courtkneeruns/status/1104411804883546112"/>
    <hyperlink ref="X197" r:id="rId830" display="https://twitter.com/#!/julnilsmith/status/1102921903688294400"/>
    <hyperlink ref="X198" r:id="rId831" display="https://twitter.com/#!/burgessdave/status/1102689148773621761"/>
    <hyperlink ref="X199" r:id="rId832" display="https://twitter.com/#!/tljamesa/status/1104412032865050624"/>
    <hyperlink ref="X200" r:id="rId833" display="https://twitter.com/#!/melsideb/status/1104404705491341312"/>
    <hyperlink ref="X201" r:id="rId834" display="https://twitter.com/#!/melsideb/status/1104408197744345088"/>
    <hyperlink ref="X202" r:id="rId835" display="https://twitter.com/#!/melsideb/status/1104409900317212672"/>
    <hyperlink ref="X203" r:id="rId836" display="https://twitter.com/#!/melsideb/status/1104411890883551232"/>
    <hyperlink ref="X204" r:id="rId837" display="https://twitter.com/#!/taramartinedu/status/1104408622359085057"/>
    <hyperlink ref="X205" r:id="rId838" display="https://twitter.com/#!/julie_kuhn/status/1104412296145707010"/>
    <hyperlink ref="X206" r:id="rId839" display="https://twitter.com/#!/tammyallenread2/status/1104412300138688517"/>
    <hyperlink ref="X207" r:id="rId840" display="https://twitter.com/#!/jodybritten/status/1104412354035503104"/>
    <hyperlink ref="X208" r:id="rId841" display="https://twitter.com/#!/abney45/status/1104412408829882368"/>
    <hyperlink ref="X209" r:id="rId842" display="https://twitter.com/#!/steinbrinklaura/status/1104408336500428801"/>
    <hyperlink ref="X210" r:id="rId843" display="https://twitter.com/#!/steinbrinklaura/status/1104410589017923584"/>
    <hyperlink ref="X211" r:id="rId844" display="https://twitter.com/#!/steinbrinklaura/status/1104412583312932865"/>
    <hyperlink ref="X212" r:id="rId845" display="https://twitter.com/#!/steinbrinklaura/status/1104412655228542981"/>
    <hyperlink ref="X213" r:id="rId846" display="https://twitter.com/#!/steinbrinklaura/status/1104412655228542981"/>
    <hyperlink ref="X214" r:id="rId847" display="https://twitter.com/#!/yvesmainville/status/1104406269459341314"/>
    <hyperlink ref="X215" r:id="rId848" display="https://twitter.com/#!/yvesmainville/status/1104406269459341314"/>
    <hyperlink ref="X216" r:id="rId849" display="https://twitter.com/#!/yvesmainville/status/1104413045521108993"/>
    <hyperlink ref="X217" r:id="rId850" display="https://twitter.com/#!/sandywahitis/status/1104413730492755968"/>
    <hyperlink ref="X218" r:id="rId851" display="https://twitter.com/#!/sandywahitis/status/1104413730492755968"/>
    <hyperlink ref="X219" r:id="rId852" display="https://twitter.com/#!/whitmerteaching/status/1104414018427604992"/>
    <hyperlink ref="X220" r:id="rId853" display="https://twitter.com/#!/casitacreates/status/1104414387228487681"/>
    <hyperlink ref="X221" r:id="rId854" display="https://twitter.com/#!/learnerlisa1/status/1104412852058812416"/>
    <hyperlink ref="X222" r:id="rId855" display="https://twitter.com/#!/learnerlisa1/status/1104412973114818561"/>
    <hyperlink ref="X223" r:id="rId856" display="https://twitter.com/#!/learnerlisa1/status/1104413180309237760"/>
    <hyperlink ref="X224" r:id="rId857" display="https://twitter.com/#!/learnerlisa1/status/1104413469498138624"/>
    <hyperlink ref="X225" r:id="rId858" display="https://twitter.com/#!/learnerlisa1/status/1104413469498138624"/>
    <hyperlink ref="X226" r:id="rId859" display="https://twitter.com/#!/learnerlisa1/status/1104414260912930816"/>
    <hyperlink ref="X227" r:id="rId860" display="https://twitter.com/#!/learnerlisa1/status/1104414391645151232"/>
    <hyperlink ref="X228" r:id="rId861" display="https://twitter.com/#!/lportnoy/status/1104415007687741441"/>
    <hyperlink ref="X229" r:id="rId862" display="https://twitter.com/#!/lportnoy/status/1104415602972622848"/>
    <hyperlink ref="X230" r:id="rId863" display="https://twitter.com/#!/lportnoy/status/1104415602972622848"/>
    <hyperlink ref="X231" r:id="rId864" display="https://twitter.com/#!/learnics1/status/1104413990401310720"/>
    <hyperlink ref="X232" r:id="rId865" display="https://twitter.com/#!/cleardiff/status/1104415853846511617"/>
    <hyperlink ref="X233" r:id="rId866" display="https://twitter.com/#!/erik_youngman/status/1104415754110283776"/>
    <hyperlink ref="X234" r:id="rId867" display="https://twitter.com/#!/erik_youngman/status/1104415754110283776"/>
    <hyperlink ref="X235" r:id="rId868" display="https://twitter.com/#!/erik_youngman/status/1104416173523902465"/>
    <hyperlink ref="X236" r:id="rId869" display="https://twitter.com/#!/erik_youngman/status/1104416173523902465"/>
    <hyperlink ref="X237" r:id="rId870" display="https://twitter.com/#!/raczyz/status/1104342886953431040"/>
    <hyperlink ref="X238" r:id="rId871" display="https://twitter.com/#!/raczyz/status/1104342886953431040"/>
    <hyperlink ref="X239" r:id="rId872" display="https://twitter.com/#!/raczyz/status/1104342886953431040"/>
    <hyperlink ref="X240" r:id="rId873" display="https://twitter.com/#!/suetonnesen/status/1104217357960933376"/>
    <hyperlink ref="X241" r:id="rId874" display="https://twitter.com/#!/smgaillard/status/1104327408663040003"/>
    <hyperlink ref="X242" r:id="rId875" display="https://twitter.com/#!/smgaillard/status/1104327408663040003"/>
    <hyperlink ref="X243" r:id="rId876" display="https://twitter.com/#!/smgaillard/status/1104327408663040003"/>
    <hyperlink ref="X244" r:id="rId877" display="https://twitter.com/#!/suetonnesen/status/1104217357960933376"/>
    <hyperlink ref="X245" r:id="rId878" display="https://twitter.com/#!/jaybilly2/status/1104215926902349824"/>
    <hyperlink ref="X246" r:id="rId879" display="https://twitter.com/#!/jaybilly2/status/1104215926902349824"/>
    <hyperlink ref="X247" r:id="rId880" display="https://twitter.com/#!/jaybilly2/status/1104215926902349824"/>
    <hyperlink ref="X248" r:id="rId881" display="https://twitter.com/#!/jaybilly2/status/1104403772145573889"/>
    <hyperlink ref="X249" r:id="rId882" display="https://twitter.com/#!/jaybilly2/status/1104403772145573889"/>
    <hyperlink ref="X250" r:id="rId883" display="https://twitter.com/#!/suetonnesen/status/1104217357960933376"/>
    <hyperlink ref="X251" r:id="rId884" display="https://twitter.com/#!/suetonnesen/status/1104217357960933376"/>
    <hyperlink ref="X252" r:id="rId885" display="https://twitter.com/#!/suetonnesen/status/1104217357960933376"/>
    <hyperlink ref="X253" r:id="rId886" display="https://twitter.com/#!/suetonnesen/status/1104217357960933376"/>
    <hyperlink ref="X254" r:id="rId887" display="https://twitter.com/#!/saneebell/status/1104360582323601408"/>
    <hyperlink ref="X255" r:id="rId888" display="https://twitter.com/#!/saneebell/status/1104360582323601408"/>
    <hyperlink ref="X256" r:id="rId889" display="https://twitter.com/#!/saneebell/status/1104360582323601408"/>
    <hyperlink ref="X257" r:id="rId890" display="https://twitter.com/#!/suetonnesen/status/1104217357960933376"/>
    <hyperlink ref="X258" r:id="rId891" display="https://twitter.com/#!/suetonnesen/status/1104216785845284864"/>
    <hyperlink ref="X259" r:id="rId892" display="https://twitter.com/#!/suetonnesen/status/1104216785845284864"/>
    <hyperlink ref="X260" r:id="rId893" display="https://twitter.com/#!/suetonnesen/status/1104216785845284864"/>
    <hyperlink ref="X261" r:id="rId894" display="https://twitter.com/#!/suetonnesen/status/1104217357960933376"/>
    <hyperlink ref="X262" r:id="rId895" display="https://twitter.com/#!/suetonnesen/status/1104217357960933376"/>
    <hyperlink ref="X263" r:id="rId896" display="https://twitter.com/#!/suetonnesen/status/1104217357960933376"/>
    <hyperlink ref="X264" r:id="rId897" display="https://twitter.com/#!/suetonnesen/status/1104217357960933376"/>
    <hyperlink ref="X265" r:id="rId898" display="https://twitter.com/#!/suetonnesen/status/1104217357960933376"/>
    <hyperlink ref="X266" r:id="rId899" display="https://twitter.com/#!/suetonnesen/status/1104406695948673029"/>
    <hyperlink ref="X267" r:id="rId900" display="https://twitter.com/#!/suetonnesen/status/1104416826119733248"/>
    <hyperlink ref="X268" r:id="rId901" display="https://twitter.com/#!/suetonnesen/status/1104416826119733248"/>
    <hyperlink ref="X269" r:id="rId902" display="https://twitter.com/#!/misterdebuono/status/1104414674492092416"/>
    <hyperlink ref="X270" r:id="rId903" display="https://twitter.com/#!/misterdebuono/status/1104416083337928705"/>
    <hyperlink ref="X271" r:id="rId904" display="https://twitter.com/#!/misterdebuono/status/1104416083337928705"/>
    <hyperlink ref="X272" r:id="rId905" display="https://twitter.com/#!/iluveducating/status/1104416834139377669"/>
    <hyperlink ref="X273" r:id="rId906" display="https://twitter.com/#!/iluveducating/status/1104416845455605760"/>
    <hyperlink ref="X274" r:id="rId907" display="https://twitter.com/#!/burgessdave/status/1104410826151157762"/>
    <hyperlink ref="X275" r:id="rId908" display="https://twitter.com/#!/tishrich/status/1104411800777326597"/>
    <hyperlink ref="X276" r:id="rId909" display="https://twitter.com/#!/iluveducating/status/1104223502444449792"/>
    <hyperlink ref="X277" r:id="rId910" display="https://twitter.com/#!/iluveducating/status/1104223502444449792"/>
    <hyperlink ref="X278" r:id="rId911" display="https://twitter.com/#!/iluveducating/status/1104223502444449792"/>
    <hyperlink ref="X279" r:id="rId912" display="https://twitter.com/#!/iluveducating/status/1104409302155120640"/>
    <hyperlink ref="X280" r:id="rId913" display="https://twitter.com/#!/iluveducating/status/1104409760873500673"/>
    <hyperlink ref="X281" r:id="rId914" display="https://twitter.com/#!/iluveducating/status/1104409802648834048"/>
    <hyperlink ref="X282" r:id="rId915" display="https://twitter.com/#!/iluveducating/status/1104410143897411584"/>
    <hyperlink ref="X283" r:id="rId916" display="https://twitter.com/#!/iluveducating/status/1104410767284150274"/>
    <hyperlink ref="X284" r:id="rId917" display="https://twitter.com/#!/iluveducating/status/1104411620099481600"/>
    <hyperlink ref="X285" r:id="rId918" display="https://twitter.com/#!/iluveducating/status/1104416834139377669"/>
    <hyperlink ref="X286" r:id="rId919" display="https://twitter.com/#!/prettysqueaky/status/1104417395525988352"/>
    <hyperlink ref="X287" r:id="rId920" display="https://twitter.com/#!/prettysqueaky/status/1104417395525988352"/>
    <hyperlink ref="X288" r:id="rId921" display="https://twitter.com/#!/themusicweaver/status/1104417959727038464"/>
    <hyperlink ref="X289" r:id="rId922" display="https://twitter.com/#!/themusicweaver/status/1104417959727038464"/>
    <hyperlink ref="X290" r:id="rId923" display="https://twitter.com/#!/tinker_bell0/status/1104418045408276481"/>
    <hyperlink ref="X291" r:id="rId924" display="https://twitter.com/#!/ronjame1/status/1104419796941197316"/>
    <hyperlink ref="X292" r:id="rId925" display="https://twitter.com/#!/ayushchopra24/status/1104419903333851136"/>
    <hyperlink ref="X293" r:id="rId926" display="https://twitter.com/#!/mesachielake/status/1104420799966937088"/>
    <hyperlink ref="X294" r:id="rId927" display="https://twitter.com/#!/mesachielake/status/1104420799966937088"/>
    <hyperlink ref="X295" r:id="rId928" display="https://twitter.com/#!/mmiller112/status/1104423003197239301"/>
    <hyperlink ref="X296" r:id="rId929" display="https://twitter.com/#!/mmiller112/status/1104423023577321472"/>
    <hyperlink ref="X297" r:id="rId930" display="https://twitter.com/#!/garcoju/status/1104423209984761858"/>
    <hyperlink ref="X298" r:id="rId931" display="https://twitter.com/#!/tmarchyok/status/1104423603666268161"/>
    <hyperlink ref="X299" r:id="rId932" display="https://twitter.com/#!/johnluthringer/status/1104423732527927297"/>
    <hyperlink ref="X300" r:id="rId933" display="https://twitter.com/#!/janine_brooks/status/1104423902598451200"/>
    <hyperlink ref="X301" r:id="rId934" display="https://twitter.com/#!/janine_brooks/status/1104423902598451200"/>
    <hyperlink ref="X302" r:id="rId935" display="https://twitter.com/#!/brynmj99/status/1104424253896704001"/>
    <hyperlink ref="X303" r:id="rId936" display="https://twitter.com/#!/tiffanyalrefae/status/1104424543874138113"/>
    <hyperlink ref="X304" r:id="rId937" display="https://twitter.com/#!/teresaflutemath/status/1104423660100730880"/>
    <hyperlink ref="X305" r:id="rId938" display="https://twitter.com/#!/teresaflutemath/status/1104423660100730880"/>
    <hyperlink ref="X306" r:id="rId939" display="https://twitter.com/#!/teresaflutemath/status/1104425553317244928"/>
    <hyperlink ref="X307" r:id="rId940" display="https://twitter.com/#!/schisik/status/1104428520367890433"/>
    <hyperlink ref="X308" r:id="rId941" display="https://twitter.com/#!/kaitlinxtart/status/1104428535228321793"/>
    <hyperlink ref="X309" r:id="rId942" display="https://twitter.com/#!/tomstoner24/status/1104428983804932097"/>
    <hyperlink ref="X310" r:id="rId943" display="https://twitter.com/#!/tomstoner24/status/1104429025416695809"/>
    <hyperlink ref="X311" r:id="rId944" display="https://twitter.com/#!/mistercavey/status/1101906906824663041"/>
    <hyperlink ref="X312" r:id="rId945" display="https://twitter.com/#!/jcasatodd/status/1101892635520892929"/>
    <hyperlink ref="X313" r:id="rId946" display="https://twitter.com/#!/mistercavey/status/1101906906824663041"/>
    <hyperlink ref="X314" r:id="rId947" display="https://twitter.com/#!/jcasatodd/status/1101892635520892929"/>
    <hyperlink ref="X315" r:id="rId948" display="https://twitter.com/#!/mistercavey/status/1101906906824663041"/>
    <hyperlink ref="X316" r:id="rId949" display="https://twitter.com/#!/jcasatodd/status/1101892635520892929"/>
    <hyperlink ref="X317" r:id="rId950" display="https://twitter.com/#!/mistercavey/status/1101906906824663041"/>
    <hyperlink ref="X318" r:id="rId951" display="https://twitter.com/#!/mistercavey/status/1101906906824663041"/>
    <hyperlink ref="X319" r:id="rId952" display="https://twitter.com/#!/jcasatodd/status/1101892635520892929"/>
    <hyperlink ref="X320" r:id="rId953" display="https://twitter.com/#!/jcasatodd/status/1101892635520892929"/>
    <hyperlink ref="X321" r:id="rId954" display="https://twitter.com/#!/wonderananya/status/1102775610772844544"/>
    <hyperlink ref="X322" r:id="rId955" display="https://twitter.com/#!/ayushchopra24/status/1104419903333851136"/>
    <hyperlink ref="X323" r:id="rId956" display="https://twitter.com/#!/jcasatodd/status/1102188280764878848"/>
    <hyperlink ref="X324" r:id="rId957" display="https://twitter.com/#!/wonderananya/status/1102775610772844544"/>
    <hyperlink ref="X325" r:id="rId958" display="https://twitter.com/#!/jcasatodd/status/1102188280764878848"/>
    <hyperlink ref="X326" r:id="rId959" display="https://twitter.com/#!/jenniferlagarde/status/1102273101537062912"/>
    <hyperlink ref="X327" r:id="rId960" display="https://twitter.com/#!/jcasatodd/status/1102190783430569984"/>
    <hyperlink ref="X328" r:id="rId961" display="https://twitter.com/#!/jenniferlagarde/status/1102273101537062912"/>
    <hyperlink ref="X329" r:id="rId962" display="https://twitter.com/#!/jcasatodd/status/1102190783430569984"/>
    <hyperlink ref="X330" r:id="rId963" display="https://twitter.com/#!/mrrondot/status/1103413203940204544"/>
    <hyperlink ref="X331" r:id="rId964" display="https://twitter.com/#!/gmckinney2/status/1103290102892109828"/>
    <hyperlink ref="X332" r:id="rId965" display="https://twitter.com/#!/gmckinney2/status/1103290102892109828"/>
    <hyperlink ref="X333" r:id="rId966" display="https://twitter.com/#!/gmckinney2/status/1103452710693679105"/>
    <hyperlink ref="X334" r:id="rId967" display="https://twitter.com/#!/gmckinney2/status/1104410918870487041"/>
    <hyperlink ref="X335" r:id="rId968" display="https://twitter.com/#!/jcasatodd/status/1103287177906143235"/>
    <hyperlink ref="X336" r:id="rId969" display="https://twitter.com/#!/mrrondot/status/1103413203940204544"/>
    <hyperlink ref="X337" r:id="rId970" display="https://twitter.com/#!/jcasatodd/status/1103287177906143235"/>
    <hyperlink ref="X338" r:id="rId971" display="https://twitter.com/#!/burgess_shelley/status/1104410381483565056"/>
    <hyperlink ref="X339" r:id="rId972" display="https://twitter.com/#!/burgessdave/status/1104409085443661826"/>
    <hyperlink ref="X340" r:id="rId973" display="https://twitter.com/#!/taramartinedu/status/1104409165945024512"/>
    <hyperlink ref="X341" r:id="rId974" display="https://twitter.com/#!/taramartinedu/status/1104410611197374464"/>
    <hyperlink ref="X342" r:id="rId975" display="https://twitter.com/#!/dbc_inc/status/1104414747322134530"/>
    <hyperlink ref="X343" r:id="rId976" display="https://twitter.com/#!/dbc_inc/status/1104414781929336833"/>
    <hyperlink ref="X344" r:id="rId977" display="https://twitter.com/#!/jcasatodd/status/1104410293227147264"/>
    <hyperlink ref="X345" r:id="rId978" display="https://twitter.com/#!/jeffnelsontli/status/1104405860153942017"/>
    <hyperlink ref="X346" r:id="rId979" display="https://twitter.com/#!/burgess_shelley/status/1104410381483565056"/>
    <hyperlink ref="X347" r:id="rId980" display="https://twitter.com/#!/taramartinedu/status/1104410611197374464"/>
    <hyperlink ref="X348" r:id="rId981" display="https://twitter.com/#!/dbc_inc/status/1104414747322134530"/>
    <hyperlink ref="X349" r:id="rId982" display="https://twitter.com/#!/jcasatodd/status/1104410293227147264"/>
    <hyperlink ref="X350" r:id="rId983" display="https://twitter.com/#!/burgess_shelley/status/1104410633108250625"/>
    <hyperlink ref="X351" r:id="rId984" display="https://twitter.com/#!/burgessdave/status/1104410702515601408"/>
    <hyperlink ref="X352" r:id="rId985" display="https://twitter.com/#!/jcasatodd/status/1104410514627547137"/>
    <hyperlink ref="X353" r:id="rId986" display="https://twitter.com/#!/alicekeeler/status/1104422190546444288"/>
    <hyperlink ref="X354" r:id="rId987" display="https://twitter.com/#!/alicekeeler/status/1104422916727308288"/>
    <hyperlink ref="X355" r:id="rId988" display="https://twitter.com/#!/alicekeeler/status/1104422917637435392"/>
    <hyperlink ref="X356" r:id="rId989" display="https://twitter.com/#!/jcasatodd/status/1104410556327489536"/>
    <hyperlink ref="X357" r:id="rId990" display="https://twitter.com/#!/tsschmidty/status/1104406335146221570"/>
    <hyperlink ref="X358" r:id="rId991" display="https://twitter.com/#!/jcasatodd/status/1104410957936242688"/>
    <hyperlink ref="X359" r:id="rId992" display="https://twitter.com/#!/jcasatodd/status/1104428244168835073"/>
    <hyperlink ref="X360" r:id="rId993" display="https://twitter.com/#!/nbartley6/status/1104220024267509761"/>
    <hyperlink ref="X361" r:id="rId994" display="https://twitter.com/#!/nbartley6/status/1104220024267509761"/>
    <hyperlink ref="X362" r:id="rId995" display="https://twitter.com/#!/nbartley6/status/1104220024267509761"/>
    <hyperlink ref="X363" r:id="rId996" display="https://twitter.com/#!/nbartley6/status/1104410715178393601"/>
    <hyperlink ref="X364" r:id="rId997" display="https://twitter.com/#!/nbartley6/status/1104412297727000576"/>
    <hyperlink ref="X365" r:id="rId998" display="https://twitter.com/#!/nbartley6/status/1104412297727000576"/>
    <hyperlink ref="X366" r:id="rId999" display="https://twitter.com/#!/jcasatodd/status/1104428244168835073"/>
    <hyperlink ref="X367" r:id="rId1000" display="https://twitter.com/#!/mospillman/status/1104405708005502976"/>
    <hyperlink ref="X368" r:id="rId1001" display="https://twitter.com/#!/mospillman/status/1104407663310524417"/>
    <hyperlink ref="X369" r:id="rId1002" display="https://twitter.com/#!/mospillman/status/1104408665765937152"/>
    <hyperlink ref="X370" r:id="rId1003" display="https://twitter.com/#!/mospillman/status/1104410242509651969"/>
    <hyperlink ref="X371" r:id="rId1004" display="https://twitter.com/#!/mospillman/status/1104410678113255424"/>
    <hyperlink ref="X372" r:id="rId1005" display="https://twitter.com/#!/burgessdave/status/1104411960232206336"/>
    <hyperlink ref="X373" r:id="rId1006" display="https://twitter.com/#!/jcasatodd/status/1104428244168835073"/>
    <hyperlink ref="X374" r:id="rId1007" display="https://twitter.com/#!/jeffreykubiak/status/1104403108073857024"/>
    <hyperlink ref="X375" r:id="rId1008" display="https://twitter.com/#!/jeffreykubiak/status/1104403108073857024"/>
    <hyperlink ref="X376" r:id="rId1009" display="https://twitter.com/#!/jeffreykubiak/status/1104403108073857024"/>
    <hyperlink ref="X377" r:id="rId1010" display="https://twitter.com/#!/jeffreykubiak/status/1104411116157853696"/>
    <hyperlink ref="X378" r:id="rId1011" display="https://twitter.com/#!/jeffreykubiak/status/1104411116157853696"/>
    <hyperlink ref="X379" r:id="rId1012" display="https://twitter.com/#!/jeffreykubiak/status/1104411116157853696"/>
    <hyperlink ref="X380" r:id="rId1013" display="https://twitter.com/#!/jcasatodd/status/1104428244168835073"/>
    <hyperlink ref="X381" r:id="rId1014" display="https://twitter.com/#!/jcasatodd/status/1104428244168835073"/>
    <hyperlink ref="X382" r:id="rId1015" display="https://twitter.com/#!/tishrich/status/1104286723985465345"/>
    <hyperlink ref="X383" r:id="rId1016" display="https://twitter.com/#!/tishrich/status/1104286723985465345"/>
    <hyperlink ref="X384" r:id="rId1017" display="https://twitter.com/#!/tishrich/status/1104286723985465345"/>
    <hyperlink ref="X385" r:id="rId1018" display="https://twitter.com/#!/tishrich/status/1104412327456063490"/>
    <hyperlink ref="X386" r:id="rId1019" display="https://twitter.com/#!/tishrich/status/1104412647942807553"/>
    <hyperlink ref="X387" r:id="rId1020" display="https://twitter.com/#!/tishrich/status/1104412647942807553"/>
    <hyperlink ref="X388" r:id="rId1021" display="https://twitter.com/#!/tishrich/status/1104413060658130945"/>
    <hyperlink ref="X389" r:id="rId1022" display="https://twitter.com/#!/jcasatodd/status/1104428244168835073"/>
    <hyperlink ref="X390" r:id="rId1023" display="https://twitter.com/#!/bethhouf/status/1104215590905040896"/>
    <hyperlink ref="X391" r:id="rId1024" display="https://twitter.com/#!/bethhouf/status/1104215590905040896"/>
    <hyperlink ref="X392" r:id="rId1025" display="https://twitter.com/#!/bethhouf/status/1104399622213115904"/>
    <hyperlink ref="X393" r:id="rId1026" display="https://twitter.com/#!/bethhouf/status/1104407851739635712"/>
    <hyperlink ref="X394" r:id="rId1027" display="https://twitter.com/#!/burgess_shelley/status/1104235532597354496"/>
    <hyperlink ref="X395" r:id="rId1028" display="https://twitter.com/#!/burgess_shelley/status/1104410381483565056"/>
    <hyperlink ref="X396" r:id="rId1029" display="https://twitter.com/#!/burgessdave/status/1104226286208081921"/>
    <hyperlink ref="X397" r:id="rId1030" display="https://twitter.com/#!/taramartinedu/status/1104395761276649474"/>
    <hyperlink ref="X398" r:id="rId1031" display="https://twitter.com/#!/taramartinedu/status/1104410611197374464"/>
    <hyperlink ref="X399" r:id="rId1032" display="https://twitter.com/#!/dbc_inc/status/1104414747322134530"/>
    <hyperlink ref="X400" r:id="rId1033" display="https://twitter.com/#!/jcasatodd/status/1104410293227147264"/>
    <hyperlink ref="X401" r:id="rId1034" display="https://twitter.com/#!/jcasatodd/status/1104428244168835073"/>
    <hyperlink ref="X402" r:id="rId1035" display="https://twitter.com/#!/burgess_shelley/status/1104041041701683201"/>
    <hyperlink ref="X403" r:id="rId1036" display="https://twitter.com/#!/burgess_shelley/status/1104235532597354496"/>
    <hyperlink ref="X404" r:id="rId1037" display="https://twitter.com/#!/burgess_shelley/status/1104395082063503360"/>
    <hyperlink ref="X405" r:id="rId1038" display="https://twitter.com/#!/burgess_shelley/status/1104404002060431360"/>
    <hyperlink ref="X406" r:id="rId1039" display="https://twitter.com/#!/burgess_shelley/status/1104405615256858624"/>
    <hyperlink ref="X407" r:id="rId1040" display="https://twitter.com/#!/burgess_shelley/status/1104407405180334080"/>
    <hyperlink ref="X408" r:id="rId1041" display="https://twitter.com/#!/burgess_shelley/status/1104408343811043333"/>
    <hyperlink ref="X409" r:id="rId1042" display="https://twitter.com/#!/burgess_shelley/status/1104410381483565056"/>
    <hyperlink ref="X410" r:id="rId1043" display="https://twitter.com/#!/burgess_shelley/status/1104410381483565056"/>
    <hyperlink ref="X411" r:id="rId1044" display="https://twitter.com/#!/burgess_shelley/status/1104410381483565056"/>
    <hyperlink ref="X412" r:id="rId1045" display="https://twitter.com/#!/burgess_shelley/status/1104410381483565056"/>
    <hyperlink ref="X413" r:id="rId1046" display="https://twitter.com/#!/burgess_shelley/status/1104410633108250625"/>
    <hyperlink ref="X414" r:id="rId1047" display="https://twitter.com/#!/burgess_shelley/status/1104410712565145600"/>
    <hyperlink ref="X415" r:id="rId1048" display="https://twitter.com/#!/burgessdave/status/1104226286208081921"/>
    <hyperlink ref="X416" r:id="rId1049" display="https://twitter.com/#!/taramartinedu/status/1104395761276649474"/>
    <hyperlink ref="X417" r:id="rId1050" display="https://twitter.com/#!/taramartinedu/status/1104410611197374464"/>
    <hyperlink ref="X418" r:id="rId1051" display="https://twitter.com/#!/dbc_inc/status/1104414747322134530"/>
    <hyperlink ref="X419" r:id="rId1052" display="https://twitter.com/#!/jcasatodd/status/1104410293227147264"/>
    <hyperlink ref="X420" r:id="rId1053" display="https://twitter.com/#!/jcasatodd/status/1104428244168835073"/>
    <hyperlink ref="X421" r:id="rId1054" display="https://twitter.com/#!/taramartinedu/status/1102695434928164869"/>
    <hyperlink ref="X422" r:id="rId1055" display="https://twitter.com/#!/taramartinedu/status/1104395748035252229"/>
    <hyperlink ref="X423" r:id="rId1056" display="https://twitter.com/#!/taramartinedu/status/1104395761276649474"/>
    <hyperlink ref="X424" r:id="rId1057" display="https://twitter.com/#!/taramartinedu/status/1104405088142065664"/>
    <hyperlink ref="X425" r:id="rId1058" display="https://twitter.com/#!/taramartinedu/status/1104409165945024512"/>
    <hyperlink ref="X426" r:id="rId1059" display="https://twitter.com/#!/taramartinedu/status/1104409394807271424"/>
    <hyperlink ref="X427" r:id="rId1060" display="https://twitter.com/#!/taramartinedu/status/1104410611197374464"/>
    <hyperlink ref="X428" r:id="rId1061" display="https://twitter.com/#!/taramartinedu/status/1104410611197374464"/>
    <hyperlink ref="X429" r:id="rId1062" display="https://twitter.com/#!/taramartinedu/status/1104410611197374464"/>
    <hyperlink ref="X430" r:id="rId1063" display="https://twitter.com/#!/taramartinedu/status/1104410885647466496"/>
    <hyperlink ref="X431" r:id="rId1064" display="https://twitter.com/#!/taramartinedu/status/1104412021691482113"/>
    <hyperlink ref="X432" r:id="rId1065" display="https://twitter.com/#!/taramartinedu/status/1104412039362031617"/>
    <hyperlink ref="X433" r:id="rId1066" display="https://twitter.com/#!/taramartinedu/status/1104412039362031617"/>
    <hyperlink ref="X434" r:id="rId1067" display="https://twitter.com/#!/dbc_inc/status/1104414706637381632"/>
    <hyperlink ref="X435" r:id="rId1068" display="https://twitter.com/#!/dbc_inc/status/1104414747322134530"/>
    <hyperlink ref="X436" r:id="rId1069" display="https://twitter.com/#!/jcasatodd/status/1104410293227147264"/>
    <hyperlink ref="X437" r:id="rId1070" display="https://twitter.com/#!/jcasatodd/status/1104428244168835073"/>
    <hyperlink ref="X438" r:id="rId1071" display="https://twitter.com/#!/dbc_inc/status/1102723394359963650"/>
    <hyperlink ref="X439" r:id="rId1072" display="https://twitter.com/#!/dbc_inc/status/1104414706637381632"/>
    <hyperlink ref="X440" r:id="rId1073" display="https://twitter.com/#!/dbc_inc/status/1104414720864464897"/>
    <hyperlink ref="X441" r:id="rId1074" display="https://twitter.com/#!/dbc_inc/status/1104414720864464897"/>
    <hyperlink ref="X442" r:id="rId1075" display="https://twitter.com/#!/dbc_inc/status/1104414737289351170"/>
    <hyperlink ref="X443" r:id="rId1076" display="https://twitter.com/#!/dbc_inc/status/1104414747322134530"/>
    <hyperlink ref="X444" r:id="rId1077" display="https://twitter.com/#!/dbc_inc/status/1104414747322134530"/>
    <hyperlink ref="X445" r:id="rId1078" display="https://twitter.com/#!/dbc_inc/status/1104414781929336833"/>
    <hyperlink ref="X446" r:id="rId1079" display="https://twitter.com/#!/jcasatodd/status/1104410293227147264"/>
    <hyperlink ref="X447" r:id="rId1080" display="https://twitter.com/#!/jcasatodd/status/1104428244168835073"/>
    <hyperlink ref="X448" r:id="rId1081" display="https://twitter.com/#!/burgessdave/status/1102689148773621761"/>
    <hyperlink ref="X449" r:id="rId1082" display="https://twitter.com/#!/burgessdave/status/1104226286208081921"/>
    <hyperlink ref="X450" r:id="rId1083" display="https://twitter.com/#!/burgessdave/status/1104402732041961472"/>
    <hyperlink ref="X451" r:id="rId1084" display="https://twitter.com/#!/burgessdave/status/1104403664502849536"/>
    <hyperlink ref="X452" r:id="rId1085" display="https://twitter.com/#!/burgessdave/status/1104404418244403201"/>
    <hyperlink ref="X453" r:id="rId1086" display="https://twitter.com/#!/burgessdave/status/1104405707372150784"/>
    <hyperlink ref="X454" r:id="rId1087" display="https://twitter.com/#!/burgessdave/status/1104405805191688193"/>
    <hyperlink ref="X455" r:id="rId1088" display="https://twitter.com/#!/burgessdave/status/1104406196403011585"/>
    <hyperlink ref="X456" r:id="rId1089" display="https://twitter.com/#!/burgessdave/status/1104406638297899011"/>
    <hyperlink ref="X457" r:id="rId1090" display="https://twitter.com/#!/burgessdave/status/1104407323953442818"/>
    <hyperlink ref="X458" r:id="rId1091" display="https://twitter.com/#!/burgessdave/status/1104408324567490561"/>
    <hyperlink ref="X459" r:id="rId1092" display="https://twitter.com/#!/burgessdave/status/1104409085443661826"/>
    <hyperlink ref="X460" r:id="rId1093" display="https://twitter.com/#!/burgessdave/status/1104410548144238592"/>
    <hyperlink ref="X461" r:id="rId1094" display="https://twitter.com/#!/burgessdave/status/1104410702515601408"/>
    <hyperlink ref="X462" r:id="rId1095" display="https://twitter.com/#!/burgessdave/status/1104411858549657600"/>
    <hyperlink ref="X463" r:id="rId1096" display="https://twitter.com/#!/burgessdave/status/1104411931832508416"/>
    <hyperlink ref="X464" r:id="rId1097" display="https://twitter.com/#!/burgessdave/status/1104411960232206336"/>
    <hyperlink ref="X465" r:id="rId1098" display="https://twitter.com/#!/effectualedu/status/1104424165619236864"/>
    <hyperlink ref="X466" r:id="rId1099" display="https://twitter.com/#!/jcasatodd/status/1102737071087800320"/>
    <hyperlink ref="X467" r:id="rId1100" display="https://twitter.com/#!/jcasatodd/status/1104410293227147264"/>
    <hyperlink ref="X468" r:id="rId1101" display="https://twitter.com/#!/jcasatodd/status/1104428244168835073"/>
    <hyperlink ref="X469" r:id="rId1102" display="https://twitter.com/#!/jcasatodd/status/1104428244168835073"/>
    <hyperlink ref="X470" r:id="rId1103" display="https://twitter.com/#!/jcasatodd/status/1104429277104259073"/>
    <hyperlink ref="X471" r:id="rId1104" display="https://twitter.com/#!/jcasatodd/status/1104429277104259073"/>
    <hyperlink ref="X472" r:id="rId1105" display="https://twitter.com/#!/jcasatodd/status/1101112428304183297"/>
    <hyperlink ref="X473" r:id="rId1106" display="https://twitter.com/#!/jcasatodd/status/1101867879690129408"/>
    <hyperlink ref="X474" r:id="rId1107" display="https://twitter.com/#!/jcasatodd/status/1101869636767891457"/>
    <hyperlink ref="X475" r:id="rId1108" display="https://twitter.com/#!/jcasatodd/status/1101871633000734720"/>
    <hyperlink ref="X476" r:id="rId1109" display="https://twitter.com/#!/jcasatodd/status/1104394582597472256"/>
    <hyperlink ref="X477" r:id="rId1110" display="https://twitter.com/#!/jcasatodd/status/1104403972427784192"/>
    <hyperlink ref="X478" r:id="rId1111" display="https://twitter.com/#!/jcasatodd/status/1104404726425120768"/>
    <hyperlink ref="X479" r:id="rId1112" display="https://twitter.com/#!/jcasatodd/status/1104405230555410432"/>
    <hyperlink ref="X480" r:id="rId1113" display="https://twitter.com/#!/jcasatodd/status/1104405733398007808"/>
    <hyperlink ref="X481" r:id="rId1114" display="https://twitter.com/#!/jcasatodd/status/1104406236395532288"/>
    <hyperlink ref="X482" r:id="rId1115" display="https://twitter.com/#!/jcasatodd/status/1104406487902765062"/>
    <hyperlink ref="X483" r:id="rId1116" display="https://twitter.com/#!/jcasatodd/status/1104406992003579904"/>
    <hyperlink ref="X484" r:id="rId1117" display="https://twitter.com/#!/jcasatodd/status/1104407997999022081"/>
    <hyperlink ref="X485" r:id="rId1118" display="https://twitter.com/#!/jcasatodd/status/1104408249950965761"/>
    <hyperlink ref="X486" r:id="rId1119" display="https://twitter.com/#!/jcasatodd/status/1104408752902496256"/>
    <hyperlink ref="X487" r:id="rId1120" display="https://twitter.com/#!/jcasatodd/status/1104409507810033664"/>
    <hyperlink ref="X488" r:id="rId1121" display="https://twitter.com/#!/jcasatodd/status/1104409508095451137"/>
    <hyperlink ref="X489" r:id="rId1122" display="https://twitter.com/#!/jcasatodd/status/1104411017801420800"/>
    <hyperlink ref="AZ178" r:id="rId1123" display="https://api.twitter.com/1.1/geo/id/dfb4dd1ba29fead1.json"/>
    <hyperlink ref="AZ179" r:id="rId1124" display="https://api.twitter.com/1.1/geo/id/dfb4dd1ba29fead1.json"/>
    <hyperlink ref="AZ180" r:id="rId1125" display="https://api.twitter.com/1.1/geo/id/dfb4dd1ba29fead1.json"/>
    <hyperlink ref="AZ181" r:id="rId1126" display="https://api.twitter.com/1.1/geo/id/dfb4dd1ba29fead1.json"/>
    <hyperlink ref="AZ185" r:id="rId1127" display="https://api.twitter.com/1.1/geo/id/b4a0e9082dcc8436.json"/>
    <hyperlink ref="AZ187" r:id="rId1128" display="https://api.twitter.com/1.1/geo/id/b4a0e9082dcc8436.json"/>
    <hyperlink ref="AZ193" r:id="rId1129" display="https://api.twitter.com/1.1/geo/id/5635c19c2b5078d1.json"/>
    <hyperlink ref="AZ354" r:id="rId1130" display="https://api.twitter.com/1.1/geo/id/944c03c1d85ef480.json"/>
    <hyperlink ref="AZ355" r:id="rId1131" display="https://api.twitter.com/1.1/geo/id/944c03c1d85ef480.json"/>
  </hyperlinks>
  <printOptions/>
  <pageMargins left="0.7" right="0.7" top="0.75" bottom="0.75" header="0.3" footer="0.3"/>
  <pageSetup horizontalDpi="600" verticalDpi="600" orientation="portrait" r:id="rId1135"/>
  <legacyDrawing r:id="rId1133"/>
  <tableParts>
    <tablePart r:id="rId11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3330</v>
      </c>
      <c r="B1" s="13" t="s">
        <v>3650</v>
      </c>
      <c r="C1" s="13" t="s">
        <v>3651</v>
      </c>
      <c r="D1" s="13" t="s">
        <v>144</v>
      </c>
      <c r="E1" s="13" t="s">
        <v>3653</v>
      </c>
      <c r="F1" s="13" t="s">
        <v>3654</v>
      </c>
      <c r="G1" s="13" t="s">
        <v>3655</v>
      </c>
    </row>
    <row r="2" spans="1:7" ht="15">
      <c r="A2" s="78" t="s">
        <v>2830</v>
      </c>
      <c r="B2" s="78">
        <v>311</v>
      </c>
      <c r="C2" s="122">
        <v>0.044786866359447</v>
      </c>
      <c r="D2" s="78" t="s">
        <v>3652</v>
      </c>
      <c r="E2" s="78"/>
      <c r="F2" s="78"/>
      <c r="G2" s="78"/>
    </row>
    <row r="3" spans="1:7" ht="15">
      <c r="A3" s="78" t="s">
        <v>2831</v>
      </c>
      <c r="B3" s="78">
        <v>148</v>
      </c>
      <c r="C3" s="122">
        <v>0.021313364055299537</v>
      </c>
      <c r="D3" s="78" t="s">
        <v>3652</v>
      </c>
      <c r="E3" s="78"/>
      <c r="F3" s="78"/>
      <c r="G3" s="78"/>
    </row>
    <row r="4" spans="1:7" ht="15">
      <c r="A4" s="78" t="s">
        <v>2832</v>
      </c>
      <c r="B4" s="78">
        <v>1</v>
      </c>
      <c r="C4" s="122">
        <v>0.00014400921658986175</v>
      </c>
      <c r="D4" s="78" t="s">
        <v>3652</v>
      </c>
      <c r="E4" s="78"/>
      <c r="F4" s="78"/>
      <c r="G4" s="78"/>
    </row>
    <row r="5" spans="1:7" ht="15">
      <c r="A5" s="78" t="s">
        <v>2833</v>
      </c>
      <c r="B5" s="78">
        <v>6485</v>
      </c>
      <c r="C5" s="122">
        <v>0.9338997695852536</v>
      </c>
      <c r="D5" s="78" t="s">
        <v>3652</v>
      </c>
      <c r="E5" s="78"/>
      <c r="F5" s="78"/>
      <c r="G5" s="78"/>
    </row>
    <row r="6" spans="1:7" ht="15">
      <c r="A6" s="78" t="s">
        <v>2834</v>
      </c>
      <c r="B6" s="78">
        <v>6944</v>
      </c>
      <c r="C6" s="122">
        <v>1</v>
      </c>
      <c r="D6" s="78" t="s">
        <v>3652</v>
      </c>
      <c r="E6" s="78"/>
      <c r="F6" s="78"/>
      <c r="G6" s="78"/>
    </row>
    <row r="7" spans="1:7" ht="15">
      <c r="A7" s="84" t="s">
        <v>584</v>
      </c>
      <c r="B7" s="84">
        <v>183</v>
      </c>
      <c r="C7" s="123">
        <v>0.009268841642020118</v>
      </c>
      <c r="D7" s="84" t="s">
        <v>3652</v>
      </c>
      <c r="E7" s="84" t="b">
        <v>0</v>
      </c>
      <c r="F7" s="84" t="b">
        <v>0</v>
      </c>
      <c r="G7" s="84" t="b">
        <v>0</v>
      </c>
    </row>
    <row r="8" spans="1:7" ht="15">
      <c r="A8" s="84" t="s">
        <v>602</v>
      </c>
      <c r="B8" s="84">
        <v>167</v>
      </c>
      <c r="C8" s="123">
        <v>0.012140734185548133</v>
      </c>
      <c r="D8" s="84" t="s">
        <v>3652</v>
      </c>
      <c r="E8" s="84" t="b">
        <v>0</v>
      </c>
      <c r="F8" s="84" t="b">
        <v>0</v>
      </c>
      <c r="G8" s="84" t="b">
        <v>0</v>
      </c>
    </row>
    <row r="9" spans="1:7" ht="15">
      <c r="A9" s="84" t="s">
        <v>350</v>
      </c>
      <c r="B9" s="84">
        <v>141</v>
      </c>
      <c r="C9" s="123">
        <v>0.011275183461415364</v>
      </c>
      <c r="D9" s="84" t="s">
        <v>3652</v>
      </c>
      <c r="E9" s="84" t="b">
        <v>0</v>
      </c>
      <c r="F9" s="84" t="b">
        <v>0</v>
      </c>
      <c r="G9" s="84" t="b">
        <v>0</v>
      </c>
    </row>
    <row r="10" spans="1:7" ht="15">
      <c r="A10" s="84" t="s">
        <v>2835</v>
      </c>
      <c r="B10" s="84">
        <v>110</v>
      </c>
      <c r="C10" s="123">
        <v>0.015315327135239231</v>
      </c>
      <c r="D10" s="84" t="s">
        <v>3652</v>
      </c>
      <c r="E10" s="84" t="b">
        <v>0</v>
      </c>
      <c r="F10" s="84" t="b">
        <v>0</v>
      </c>
      <c r="G10" s="84" t="b">
        <v>0</v>
      </c>
    </row>
    <row r="11" spans="1:7" ht="15">
      <c r="A11" s="84" t="s">
        <v>2836</v>
      </c>
      <c r="B11" s="84">
        <v>110</v>
      </c>
      <c r="C11" s="123">
        <v>0.015462762324662777</v>
      </c>
      <c r="D11" s="84" t="s">
        <v>3652</v>
      </c>
      <c r="E11" s="84" t="b">
        <v>0</v>
      </c>
      <c r="F11" s="84" t="b">
        <v>0</v>
      </c>
      <c r="G11" s="84" t="b">
        <v>0</v>
      </c>
    </row>
    <row r="12" spans="1:7" ht="15">
      <c r="A12" s="84" t="s">
        <v>306</v>
      </c>
      <c r="B12" s="84">
        <v>101</v>
      </c>
      <c r="C12" s="123">
        <v>0.011351203998960746</v>
      </c>
      <c r="D12" s="84" t="s">
        <v>3652</v>
      </c>
      <c r="E12" s="84" t="b">
        <v>0</v>
      </c>
      <c r="F12" s="84" t="b">
        <v>0</v>
      </c>
      <c r="G12" s="84" t="b">
        <v>0</v>
      </c>
    </row>
    <row r="13" spans="1:7" ht="15">
      <c r="A13" s="84" t="s">
        <v>2842</v>
      </c>
      <c r="B13" s="84">
        <v>73</v>
      </c>
      <c r="C13" s="123">
        <v>0.011783288009436775</v>
      </c>
      <c r="D13" s="84" t="s">
        <v>3652</v>
      </c>
      <c r="E13" s="84" t="b">
        <v>0</v>
      </c>
      <c r="F13" s="84" t="b">
        <v>0</v>
      </c>
      <c r="G13" s="84" t="b">
        <v>0</v>
      </c>
    </row>
    <row r="14" spans="1:7" ht="15">
      <c r="A14" s="84" t="s">
        <v>2838</v>
      </c>
      <c r="B14" s="84">
        <v>48</v>
      </c>
      <c r="C14" s="123">
        <v>0.009103755389053352</v>
      </c>
      <c r="D14" s="84" t="s">
        <v>3652</v>
      </c>
      <c r="E14" s="84" t="b">
        <v>0</v>
      </c>
      <c r="F14" s="84" t="b">
        <v>0</v>
      </c>
      <c r="G14" s="84" t="b">
        <v>0</v>
      </c>
    </row>
    <row r="15" spans="1:7" ht="15">
      <c r="A15" s="84" t="s">
        <v>2785</v>
      </c>
      <c r="B15" s="84">
        <v>47</v>
      </c>
      <c r="C15" s="123">
        <v>0.009016877562450436</v>
      </c>
      <c r="D15" s="84" t="s">
        <v>3652</v>
      </c>
      <c r="E15" s="84" t="b">
        <v>0</v>
      </c>
      <c r="F15" s="84" t="b">
        <v>0</v>
      </c>
      <c r="G15" s="84" t="b">
        <v>0</v>
      </c>
    </row>
    <row r="16" spans="1:7" ht="15">
      <c r="A16" s="84" t="s">
        <v>2839</v>
      </c>
      <c r="B16" s="84">
        <v>47</v>
      </c>
      <c r="C16" s="123">
        <v>0.009016877562450436</v>
      </c>
      <c r="D16" s="84" t="s">
        <v>3652</v>
      </c>
      <c r="E16" s="84" t="b">
        <v>0</v>
      </c>
      <c r="F16" s="84" t="b">
        <v>0</v>
      </c>
      <c r="G16" s="84" t="b">
        <v>0</v>
      </c>
    </row>
    <row r="17" spans="1:7" ht="15">
      <c r="A17" s="84" t="s">
        <v>2840</v>
      </c>
      <c r="B17" s="84">
        <v>42</v>
      </c>
      <c r="C17" s="123">
        <v>0.008653470726853343</v>
      </c>
      <c r="D17" s="84" t="s">
        <v>3652</v>
      </c>
      <c r="E17" s="84" t="b">
        <v>0</v>
      </c>
      <c r="F17" s="84" t="b">
        <v>0</v>
      </c>
      <c r="G17" s="84" t="b">
        <v>0</v>
      </c>
    </row>
    <row r="18" spans="1:7" ht="15">
      <c r="A18" s="84" t="s">
        <v>589</v>
      </c>
      <c r="B18" s="84">
        <v>41</v>
      </c>
      <c r="C18" s="123">
        <v>0.008447435709547311</v>
      </c>
      <c r="D18" s="84" t="s">
        <v>3652</v>
      </c>
      <c r="E18" s="84" t="b">
        <v>0</v>
      </c>
      <c r="F18" s="84" t="b">
        <v>0</v>
      </c>
      <c r="G18" s="84" t="b">
        <v>0</v>
      </c>
    </row>
    <row r="19" spans="1:7" ht="15">
      <c r="A19" s="84" t="s">
        <v>3331</v>
      </c>
      <c r="B19" s="84">
        <v>36</v>
      </c>
      <c r="C19" s="123">
        <v>0.00790358657716404</v>
      </c>
      <c r="D19" s="84" t="s">
        <v>3652</v>
      </c>
      <c r="E19" s="84" t="b">
        <v>1</v>
      </c>
      <c r="F19" s="84" t="b">
        <v>0</v>
      </c>
      <c r="G19" s="84" t="b">
        <v>0</v>
      </c>
    </row>
    <row r="20" spans="1:7" ht="15">
      <c r="A20" s="84" t="s">
        <v>2795</v>
      </c>
      <c r="B20" s="84">
        <v>35</v>
      </c>
      <c r="C20" s="123">
        <v>0.007891845765651759</v>
      </c>
      <c r="D20" s="84" t="s">
        <v>3652</v>
      </c>
      <c r="E20" s="84" t="b">
        <v>0</v>
      </c>
      <c r="F20" s="84" t="b">
        <v>0</v>
      </c>
      <c r="G20" s="84" t="b">
        <v>0</v>
      </c>
    </row>
    <row r="21" spans="1:7" ht="15">
      <c r="A21" s="84" t="s">
        <v>3332</v>
      </c>
      <c r="B21" s="84">
        <v>34</v>
      </c>
      <c r="C21" s="123">
        <v>0.007666364458061709</v>
      </c>
      <c r="D21" s="84" t="s">
        <v>3652</v>
      </c>
      <c r="E21" s="84" t="b">
        <v>0</v>
      </c>
      <c r="F21" s="84" t="b">
        <v>1</v>
      </c>
      <c r="G21" s="84" t="b">
        <v>0</v>
      </c>
    </row>
    <row r="22" spans="1:7" ht="15">
      <c r="A22" s="84" t="s">
        <v>3333</v>
      </c>
      <c r="B22" s="84">
        <v>34</v>
      </c>
      <c r="C22" s="123">
        <v>0.007666364458061709</v>
      </c>
      <c r="D22" s="84" t="s">
        <v>3652</v>
      </c>
      <c r="E22" s="84" t="b">
        <v>0</v>
      </c>
      <c r="F22" s="84" t="b">
        <v>1</v>
      </c>
      <c r="G22" s="84" t="b">
        <v>0</v>
      </c>
    </row>
    <row r="23" spans="1:7" ht="15">
      <c r="A23" s="84" t="s">
        <v>3334</v>
      </c>
      <c r="B23" s="84">
        <v>34</v>
      </c>
      <c r="C23" s="123">
        <v>0.007666364458061709</v>
      </c>
      <c r="D23" s="84" t="s">
        <v>3652</v>
      </c>
      <c r="E23" s="84" t="b">
        <v>0</v>
      </c>
      <c r="F23" s="84" t="b">
        <v>0</v>
      </c>
      <c r="G23" s="84" t="b">
        <v>0</v>
      </c>
    </row>
    <row r="24" spans="1:7" ht="15">
      <c r="A24" s="84" t="s">
        <v>3335</v>
      </c>
      <c r="B24" s="84">
        <v>34</v>
      </c>
      <c r="C24" s="123">
        <v>0.007666364458061709</v>
      </c>
      <c r="D24" s="84" t="s">
        <v>3652</v>
      </c>
      <c r="E24" s="84" t="b">
        <v>1</v>
      </c>
      <c r="F24" s="84" t="b">
        <v>0</v>
      </c>
      <c r="G24" s="84" t="b">
        <v>0</v>
      </c>
    </row>
    <row r="25" spans="1:7" ht="15">
      <c r="A25" s="84" t="s">
        <v>3336</v>
      </c>
      <c r="B25" s="84">
        <v>34</v>
      </c>
      <c r="C25" s="123">
        <v>0.007666364458061709</v>
      </c>
      <c r="D25" s="84" t="s">
        <v>3652</v>
      </c>
      <c r="E25" s="84" t="b">
        <v>0</v>
      </c>
      <c r="F25" s="84" t="b">
        <v>0</v>
      </c>
      <c r="G25" s="84" t="b">
        <v>0</v>
      </c>
    </row>
    <row r="26" spans="1:7" ht="15">
      <c r="A26" s="84" t="s">
        <v>3337</v>
      </c>
      <c r="B26" s="84">
        <v>33</v>
      </c>
      <c r="C26" s="123">
        <v>0.0075432137523430125</v>
      </c>
      <c r="D26" s="84" t="s">
        <v>3652</v>
      </c>
      <c r="E26" s="84" t="b">
        <v>0</v>
      </c>
      <c r="F26" s="84" t="b">
        <v>0</v>
      </c>
      <c r="G26" s="84" t="b">
        <v>0</v>
      </c>
    </row>
    <row r="27" spans="1:7" ht="15">
      <c r="A27" s="84" t="s">
        <v>2844</v>
      </c>
      <c r="B27" s="84">
        <v>32</v>
      </c>
      <c r="C27" s="123">
        <v>0.008373154918839698</v>
      </c>
      <c r="D27" s="84" t="s">
        <v>3652</v>
      </c>
      <c r="E27" s="84" t="b">
        <v>0</v>
      </c>
      <c r="F27" s="84" t="b">
        <v>0</v>
      </c>
      <c r="G27" s="84" t="b">
        <v>0</v>
      </c>
    </row>
    <row r="28" spans="1:7" ht="15">
      <c r="A28" s="84" t="s">
        <v>2849</v>
      </c>
      <c r="B28" s="84">
        <v>32</v>
      </c>
      <c r="C28" s="123">
        <v>0.0075224458856119215</v>
      </c>
      <c r="D28" s="84" t="s">
        <v>3652</v>
      </c>
      <c r="E28" s="84" t="b">
        <v>0</v>
      </c>
      <c r="F28" s="84" t="b">
        <v>0</v>
      </c>
      <c r="G28" s="84" t="b">
        <v>0</v>
      </c>
    </row>
    <row r="29" spans="1:7" ht="15">
      <c r="A29" s="84" t="s">
        <v>3338</v>
      </c>
      <c r="B29" s="84">
        <v>29</v>
      </c>
      <c r="C29" s="123">
        <v>0.007123819361226273</v>
      </c>
      <c r="D29" s="84" t="s">
        <v>3652</v>
      </c>
      <c r="E29" s="84" t="b">
        <v>0</v>
      </c>
      <c r="F29" s="84" t="b">
        <v>0</v>
      </c>
      <c r="G29" s="84" t="b">
        <v>0</v>
      </c>
    </row>
    <row r="30" spans="1:7" ht="15">
      <c r="A30" s="84" t="s">
        <v>2845</v>
      </c>
      <c r="B30" s="84">
        <v>28</v>
      </c>
      <c r="C30" s="123">
        <v>0.007450293227850406</v>
      </c>
      <c r="D30" s="84" t="s">
        <v>3652</v>
      </c>
      <c r="E30" s="84" t="b">
        <v>0</v>
      </c>
      <c r="F30" s="84" t="b">
        <v>0</v>
      </c>
      <c r="G30" s="84" t="b">
        <v>0</v>
      </c>
    </row>
    <row r="31" spans="1:7" ht="15">
      <c r="A31" s="84" t="s">
        <v>2901</v>
      </c>
      <c r="B31" s="84">
        <v>27</v>
      </c>
      <c r="C31" s="123">
        <v>0.006950360893545534</v>
      </c>
      <c r="D31" s="84" t="s">
        <v>3652</v>
      </c>
      <c r="E31" s="84" t="b">
        <v>0</v>
      </c>
      <c r="F31" s="84" t="b">
        <v>0</v>
      </c>
      <c r="G31" s="84" t="b">
        <v>0</v>
      </c>
    </row>
    <row r="32" spans="1:7" ht="15">
      <c r="A32" s="84" t="s">
        <v>2868</v>
      </c>
      <c r="B32" s="84">
        <v>27</v>
      </c>
      <c r="C32" s="123">
        <v>0.006734517459403548</v>
      </c>
      <c r="D32" s="84" t="s">
        <v>3652</v>
      </c>
      <c r="E32" s="84" t="b">
        <v>0</v>
      </c>
      <c r="F32" s="84" t="b">
        <v>0</v>
      </c>
      <c r="G32" s="84" t="b">
        <v>0</v>
      </c>
    </row>
    <row r="33" spans="1:7" ht="15">
      <c r="A33" s="84" t="s">
        <v>355</v>
      </c>
      <c r="B33" s="84">
        <v>26</v>
      </c>
      <c r="C33" s="123">
        <v>0.006587016459875955</v>
      </c>
      <c r="D33" s="84" t="s">
        <v>3652</v>
      </c>
      <c r="E33" s="84" t="b">
        <v>0</v>
      </c>
      <c r="F33" s="84" t="b">
        <v>0</v>
      </c>
      <c r="G33" s="84" t="b">
        <v>0</v>
      </c>
    </row>
    <row r="34" spans="1:7" ht="15">
      <c r="A34" s="84" t="s">
        <v>3339</v>
      </c>
      <c r="B34" s="84">
        <v>26</v>
      </c>
      <c r="C34" s="123">
        <v>0.006587016459875955</v>
      </c>
      <c r="D34" s="84" t="s">
        <v>3652</v>
      </c>
      <c r="E34" s="84" t="b">
        <v>0</v>
      </c>
      <c r="F34" s="84" t="b">
        <v>0</v>
      </c>
      <c r="G34" s="84" t="b">
        <v>0</v>
      </c>
    </row>
    <row r="35" spans="1:7" ht="15">
      <c r="A35" s="84" t="s">
        <v>2875</v>
      </c>
      <c r="B35" s="84">
        <v>26</v>
      </c>
      <c r="C35" s="123">
        <v>0.006587016459875955</v>
      </c>
      <c r="D35" s="84" t="s">
        <v>3652</v>
      </c>
      <c r="E35" s="84" t="b">
        <v>0</v>
      </c>
      <c r="F35" s="84" t="b">
        <v>0</v>
      </c>
      <c r="G35" s="84" t="b">
        <v>0</v>
      </c>
    </row>
    <row r="36" spans="1:7" ht="15">
      <c r="A36" s="84" t="s">
        <v>2847</v>
      </c>
      <c r="B36" s="84">
        <v>25</v>
      </c>
      <c r="C36" s="123">
        <v>0.006541527280343513</v>
      </c>
      <c r="D36" s="84" t="s">
        <v>3652</v>
      </c>
      <c r="E36" s="84" t="b">
        <v>0</v>
      </c>
      <c r="F36" s="84" t="b">
        <v>0</v>
      </c>
      <c r="G36" s="84" t="b">
        <v>0</v>
      </c>
    </row>
    <row r="37" spans="1:7" ht="15">
      <c r="A37" s="84" t="s">
        <v>3340</v>
      </c>
      <c r="B37" s="84">
        <v>25</v>
      </c>
      <c r="C37" s="123">
        <v>0.006435519345875494</v>
      </c>
      <c r="D37" s="84" t="s">
        <v>3652</v>
      </c>
      <c r="E37" s="84" t="b">
        <v>0</v>
      </c>
      <c r="F37" s="84" t="b">
        <v>0</v>
      </c>
      <c r="G37" s="84" t="b">
        <v>0</v>
      </c>
    </row>
    <row r="38" spans="1:7" ht="15">
      <c r="A38" s="84" t="s">
        <v>363</v>
      </c>
      <c r="B38" s="84">
        <v>24</v>
      </c>
      <c r="C38" s="123">
        <v>0.006279866189129773</v>
      </c>
      <c r="D38" s="84" t="s">
        <v>3652</v>
      </c>
      <c r="E38" s="84" t="b">
        <v>0</v>
      </c>
      <c r="F38" s="84" t="b">
        <v>0</v>
      </c>
      <c r="G38" s="84" t="b">
        <v>0</v>
      </c>
    </row>
    <row r="39" spans="1:7" ht="15">
      <c r="A39" s="84" t="s">
        <v>2856</v>
      </c>
      <c r="B39" s="84">
        <v>24</v>
      </c>
      <c r="C39" s="123">
        <v>0.006279866189129773</v>
      </c>
      <c r="D39" s="84" t="s">
        <v>3652</v>
      </c>
      <c r="E39" s="84" t="b">
        <v>1</v>
      </c>
      <c r="F39" s="84" t="b">
        <v>0</v>
      </c>
      <c r="G39" s="84" t="b">
        <v>0</v>
      </c>
    </row>
    <row r="40" spans="1:7" ht="15">
      <c r="A40" s="84" t="s">
        <v>2848</v>
      </c>
      <c r="B40" s="84">
        <v>24</v>
      </c>
      <c r="C40" s="123">
        <v>0.006279866189129773</v>
      </c>
      <c r="D40" s="84" t="s">
        <v>3652</v>
      </c>
      <c r="E40" s="84" t="b">
        <v>0</v>
      </c>
      <c r="F40" s="84" t="b">
        <v>0</v>
      </c>
      <c r="G40" s="84" t="b">
        <v>0</v>
      </c>
    </row>
    <row r="41" spans="1:7" ht="15">
      <c r="A41" s="84" t="s">
        <v>3341</v>
      </c>
      <c r="B41" s="84">
        <v>24</v>
      </c>
      <c r="C41" s="123">
        <v>0.006279866189129773</v>
      </c>
      <c r="D41" s="84" t="s">
        <v>3652</v>
      </c>
      <c r="E41" s="84" t="b">
        <v>0</v>
      </c>
      <c r="F41" s="84" t="b">
        <v>1</v>
      </c>
      <c r="G41" s="84" t="b">
        <v>0</v>
      </c>
    </row>
    <row r="42" spans="1:7" ht="15">
      <c r="A42" s="84" t="s">
        <v>3342</v>
      </c>
      <c r="B42" s="84">
        <v>24</v>
      </c>
      <c r="C42" s="123">
        <v>0.006279866189129773</v>
      </c>
      <c r="D42" s="84" t="s">
        <v>3652</v>
      </c>
      <c r="E42" s="84" t="b">
        <v>0</v>
      </c>
      <c r="F42" s="84" t="b">
        <v>0</v>
      </c>
      <c r="G42" s="84" t="b">
        <v>0</v>
      </c>
    </row>
    <row r="43" spans="1:7" ht="15">
      <c r="A43" s="84" t="s">
        <v>3343</v>
      </c>
      <c r="B43" s="84">
        <v>23</v>
      </c>
      <c r="C43" s="123">
        <v>0.006119883722877119</v>
      </c>
      <c r="D43" s="84" t="s">
        <v>3652</v>
      </c>
      <c r="E43" s="84" t="b">
        <v>0</v>
      </c>
      <c r="F43" s="84" t="b">
        <v>0</v>
      </c>
      <c r="G43" s="84" t="b">
        <v>0</v>
      </c>
    </row>
    <row r="44" spans="1:7" ht="15">
      <c r="A44" s="84" t="s">
        <v>3344</v>
      </c>
      <c r="B44" s="84">
        <v>23</v>
      </c>
      <c r="C44" s="123">
        <v>0.006119883722877119</v>
      </c>
      <c r="D44" s="84" t="s">
        <v>3652</v>
      </c>
      <c r="E44" s="84" t="b">
        <v>0</v>
      </c>
      <c r="F44" s="84" t="b">
        <v>0</v>
      </c>
      <c r="G44" s="84" t="b">
        <v>0</v>
      </c>
    </row>
    <row r="45" spans="1:7" ht="15">
      <c r="A45" s="84" t="s">
        <v>3345</v>
      </c>
      <c r="B45" s="84">
        <v>20</v>
      </c>
      <c r="C45" s="123">
        <v>0.005611988846746108</v>
      </c>
      <c r="D45" s="84" t="s">
        <v>3652</v>
      </c>
      <c r="E45" s="84" t="b">
        <v>0</v>
      </c>
      <c r="F45" s="84" t="b">
        <v>0</v>
      </c>
      <c r="G45" s="84" t="b">
        <v>0</v>
      </c>
    </row>
    <row r="46" spans="1:7" ht="15">
      <c r="A46" s="84" t="s">
        <v>3346</v>
      </c>
      <c r="B46" s="84">
        <v>19</v>
      </c>
      <c r="C46" s="123">
        <v>0.005432621525794093</v>
      </c>
      <c r="D46" s="84" t="s">
        <v>3652</v>
      </c>
      <c r="E46" s="84" t="b">
        <v>0</v>
      </c>
      <c r="F46" s="84" t="b">
        <v>0</v>
      </c>
      <c r="G46" s="84" t="b">
        <v>0</v>
      </c>
    </row>
    <row r="47" spans="1:7" ht="15">
      <c r="A47" s="84" t="s">
        <v>2889</v>
      </c>
      <c r="B47" s="84">
        <v>19</v>
      </c>
      <c r="C47" s="123">
        <v>0.005432621525794093</v>
      </c>
      <c r="D47" s="84" t="s">
        <v>3652</v>
      </c>
      <c r="E47" s="84" t="b">
        <v>0</v>
      </c>
      <c r="F47" s="84" t="b">
        <v>0</v>
      </c>
      <c r="G47" s="84" t="b">
        <v>0</v>
      </c>
    </row>
    <row r="48" spans="1:7" ht="15">
      <c r="A48" s="84" t="s">
        <v>2855</v>
      </c>
      <c r="B48" s="84">
        <v>19</v>
      </c>
      <c r="C48" s="123">
        <v>0.005539328251730696</v>
      </c>
      <c r="D48" s="84" t="s">
        <v>3652</v>
      </c>
      <c r="E48" s="84" t="b">
        <v>0</v>
      </c>
      <c r="F48" s="84" t="b">
        <v>0</v>
      </c>
      <c r="G48" s="84" t="b">
        <v>0</v>
      </c>
    </row>
    <row r="49" spans="1:7" ht="15">
      <c r="A49" s="84" t="s">
        <v>2893</v>
      </c>
      <c r="B49" s="84">
        <v>19</v>
      </c>
      <c r="C49" s="123">
        <v>0.005432621525794093</v>
      </c>
      <c r="D49" s="84" t="s">
        <v>3652</v>
      </c>
      <c r="E49" s="84" t="b">
        <v>0</v>
      </c>
      <c r="F49" s="84" t="b">
        <v>0</v>
      </c>
      <c r="G49" s="84" t="b">
        <v>0</v>
      </c>
    </row>
    <row r="50" spans="1:7" ht="15">
      <c r="A50" s="84" t="s">
        <v>3347</v>
      </c>
      <c r="B50" s="84">
        <v>18</v>
      </c>
      <c r="C50" s="123">
        <v>0.005247784659534343</v>
      </c>
      <c r="D50" s="84" t="s">
        <v>3652</v>
      </c>
      <c r="E50" s="84" t="b">
        <v>1</v>
      </c>
      <c r="F50" s="84" t="b">
        <v>0</v>
      </c>
      <c r="G50" s="84" t="b">
        <v>0</v>
      </c>
    </row>
    <row r="51" spans="1:7" ht="15">
      <c r="A51" s="84" t="s">
        <v>2867</v>
      </c>
      <c r="B51" s="84">
        <v>18</v>
      </c>
      <c r="C51" s="123">
        <v>0.005247784659534343</v>
      </c>
      <c r="D51" s="84" t="s">
        <v>3652</v>
      </c>
      <c r="E51" s="84" t="b">
        <v>0</v>
      </c>
      <c r="F51" s="84" t="b">
        <v>0</v>
      </c>
      <c r="G51" s="84" t="b">
        <v>0</v>
      </c>
    </row>
    <row r="52" spans="1:7" ht="15">
      <c r="A52" s="84" t="s">
        <v>2891</v>
      </c>
      <c r="B52" s="84">
        <v>18</v>
      </c>
      <c r="C52" s="123">
        <v>0.005354654907573228</v>
      </c>
      <c r="D52" s="84" t="s">
        <v>3652</v>
      </c>
      <c r="E52" s="84" t="b">
        <v>0</v>
      </c>
      <c r="F52" s="84" t="b">
        <v>0</v>
      </c>
      <c r="G52" s="84" t="b">
        <v>0</v>
      </c>
    </row>
    <row r="53" spans="1:7" ht="15">
      <c r="A53" s="84" t="s">
        <v>2843</v>
      </c>
      <c r="B53" s="84">
        <v>18</v>
      </c>
      <c r="C53" s="123">
        <v>0.005354654907573228</v>
      </c>
      <c r="D53" s="84" t="s">
        <v>3652</v>
      </c>
      <c r="E53" s="84" t="b">
        <v>0</v>
      </c>
      <c r="F53" s="84" t="b">
        <v>0</v>
      </c>
      <c r="G53" s="84" t="b">
        <v>0</v>
      </c>
    </row>
    <row r="54" spans="1:7" ht="15">
      <c r="A54" s="84" t="s">
        <v>3348</v>
      </c>
      <c r="B54" s="84">
        <v>17</v>
      </c>
      <c r="C54" s="123">
        <v>0.005057174079374715</v>
      </c>
      <c r="D54" s="84" t="s">
        <v>3652</v>
      </c>
      <c r="E54" s="84" t="b">
        <v>1</v>
      </c>
      <c r="F54" s="84" t="b">
        <v>0</v>
      </c>
      <c r="G54" s="84" t="b">
        <v>0</v>
      </c>
    </row>
    <row r="55" spans="1:7" ht="15">
      <c r="A55" s="84" t="s">
        <v>3349</v>
      </c>
      <c r="B55" s="84">
        <v>16</v>
      </c>
      <c r="C55" s="123">
        <v>0.004860449773433458</v>
      </c>
      <c r="D55" s="84" t="s">
        <v>3652</v>
      </c>
      <c r="E55" s="84" t="b">
        <v>0</v>
      </c>
      <c r="F55" s="84" t="b">
        <v>0</v>
      </c>
      <c r="G55" s="84" t="b">
        <v>0</v>
      </c>
    </row>
    <row r="56" spans="1:7" ht="15">
      <c r="A56" s="84" t="s">
        <v>3350</v>
      </c>
      <c r="B56" s="84">
        <v>16</v>
      </c>
      <c r="C56" s="123">
        <v>0.004860449773433458</v>
      </c>
      <c r="D56" s="84" t="s">
        <v>3652</v>
      </c>
      <c r="E56" s="84" t="b">
        <v>0</v>
      </c>
      <c r="F56" s="84" t="b">
        <v>0</v>
      </c>
      <c r="G56" s="84" t="b">
        <v>0</v>
      </c>
    </row>
    <row r="57" spans="1:7" ht="15">
      <c r="A57" s="84" t="s">
        <v>3351</v>
      </c>
      <c r="B57" s="84">
        <v>16</v>
      </c>
      <c r="C57" s="123">
        <v>0.004860449773433458</v>
      </c>
      <c r="D57" s="84" t="s">
        <v>3652</v>
      </c>
      <c r="E57" s="84" t="b">
        <v>0</v>
      </c>
      <c r="F57" s="84" t="b">
        <v>0</v>
      </c>
      <c r="G57" s="84" t="b">
        <v>0</v>
      </c>
    </row>
    <row r="58" spans="1:7" ht="15">
      <c r="A58" s="84" t="s">
        <v>3352</v>
      </c>
      <c r="B58" s="84">
        <v>15</v>
      </c>
      <c r="C58" s="123">
        <v>0.004657229149798758</v>
      </c>
      <c r="D58" s="84" t="s">
        <v>3652</v>
      </c>
      <c r="E58" s="84" t="b">
        <v>0</v>
      </c>
      <c r="F58" s="84" t="b">
        <v>0</v>
      </c>
      <c r="G58" s="84" t="b">
        <v>0</v>
      </c>
    </row>
    <row r="59" spans="1:7" ht="15">
      <c r="A59" s="84" t="s">
        <v>3353</v>
      </c>
      <c r="B59" s="84">
        <v>15</v>
      </c>
      <c r="C59" s="123">
        <v>0.004657229149798758</v>
      </c>
      <c r="D59" s="84" t="s">
        <v>3652</v>
      </c>
      <c r="E59" s="84" t="b">
        <v>0</v>
      </c>
      <c r="F59" s="84" t="b">
        <v>0</v>
      </c>
      <c r="G59" s="84" t="b">
        <v>0</v>
      </c>
    </row>
    <row r="60" spans="1:7" ht="15">
      <c r="A60" s="84" t="s">
        <v>3354</v>
      </c>
      <c r="B60" s="84">
        <v>15</v>
      </c>
      <c r="C60" s="123">
        <v>0.004657229149798758</v>
      </c>
      <c r="D60" s="84" t="s">
        <v>3652</v>
      </c>
      <c r="E60" s="84" t="b">
        <v>0</v>
      </c>
      <c r="F60" s="84" t="b">
        <v>0</v>
      </c>
      <c r="G60" s="84" t="b">
        <v>0</v>
      </c>
    </row>
    <row r="61" spans="1:7" ht="15">
      <c r="A61" s="84" t="s">
        <v>3355</v>
      </c>
      <c r="B61" s="84">
        <v>15</v>
      </c>
      <c r="C61" s="123">
        <v>0.004764726961485352</v>
      </c>
      <c r="D61" s="84" t="s">
        <v>3652</v>
      </c>
      <c r="E61" s="84" t="b">
        <v>0</v>
      </c>
      <c r="F61" s="84" t="b">
        <v>0</v>
      </c>
      <c r="G61" s="84" t="b">
        <v>0</v>
      </c>
    </row>
    <row r="62" spans="1:7" ht="15">
      <c r="A62" s="84" t="s">
        <v>2874</v>
      </c>
      <c r="B62" s="84">
        <v>14</v>
      </c>
      <c r="C62" s="123">
        <v>0.0044470784973863284</v>
      </c>
      <c r="D62" s="84" t="s">
        <v>3652</v>
      </c>
      <c r="E62" s="84" t="b">
        <v>0</v>
      </c>
      <c r="F62" s="84" t="b">
        <v>0</v>
      </c>
      <c r="G62" s="84" t="b">
        <v>0</v>
      </c>
    </row>
    <row r="63" spans="1:7" ht="15">
      <c r="A63" s="84" t="s">
        <v>3356</v>
      </c>
      <c r="B63" s="84">
        <v>13</v>
      </c>
      <c r="C63" s="123">
        <v>0.004229501997847989</v>
      </c>
      <c r="D63" s="84" t="s">
        <v>3652</v>
      </c>
      <c r="E63" s="84" t="b">
        <v>0</v>
      </c>
      <c r="F63" s="84" t="b">
        <v>0</v>
      </c>
      <c r="G63" s="84" t="b">
        <v>0</v>
      </c>
    </row>
    <row r="64" spans="1:7" ht="15">
      <c r="A64" s="84" t="s">
        <v>3357</v>
      </c>
      <c r="B64" s="84">
        <v>13</v>
      </c>
      <c r="C64" s="123">
        <v>0.004229501997847989</v>
      </c>
      <c r="D64" s="84" t="s">
        <v>3652</v>
      </c>
      <c r="E64" s="84" t="b">
        <v>0</v>
      </c>
      <c r="F64" s="84" t="b">
        <v>0</v>
      </c>
      <c r="G64" s="84" t="b">
        <v>0</v>
      </c>
    </row>
    <row r="65" spans="1:7" ht="15">
      <c r="A65" s="84" t="s">
        <v>2895</v>
      </c>
      <c r="B65" s="84">
        <v>13</v>
      </c>
      <c r="C65" s="123">
        <v>0.004229501997847989</v>
      </c>
      <c r="D65" s="84" t="s">
        <v>3652</v>
      </c>
      <c r="E65" s="84" t="b">
        <v>0</v>
      </c>
      <c r="F65" s="84" t="b">
        <v>0</v>
      </c>
      <c r="G65" s="84" t="b">
        <v>0</v>
      </c>
    </row>
    <row r="66" spans="1:7" ht="15">
      <c r="A66" s="84" t="s">
        <v>3358</v>
      </c>
      <c r="B66" s="84">
        <v>13</v>
      </c>
      <c r="C66" s="123">
        <v>0.004337587953688638</v>
      </c>
      <c r="D66" s="84" t="s">
        <v>3652</v>
      </c>
      <c r="E66" s="84" t="b">
        <v>1</v>
      </c>
      <c r="F66" s="84" t="b">
        <v>0</v>
      </c>
      <c r="G66" s="84" t="b">
        <v>0</v>
      </c>
    </row>
    <row r="67" spans="1:7" ht="15">
      <c r="A67" s="84" t="s">
        <v>378</v>
      </c>
      <c r="B67" s="84">
        <v>13</v>
      </c>
      <c r="C67" s="123">
        <v>0.004229501997847989</v>
      </c>
      <c r="D67" s="84" t="s">
        <v>3652</v>
      </c>
      <c r="E67" s="84" t="b">
        <v>0</v>
      </c>
      <c r="F67" s="84" t="b">
        <v>0</v>
      </c>
      <c r="G67" s="84" t="b">
        <v>0</v>
      </c>
    </row>
    <row r="68" spans="1:7" ht="15">
      <c r="A68" s="84" t="s">
        <v>2852</v>
      </c>
      <c r="B68" s="84">
        <v>13</v>
      </c>
      <c r="C68" s="123">
        <v>0.004229501997847989</v>
      </c>
      <c r="D68" s="84" t="s">
        <v>3652</v>
      </c>
      <c r="E68" s="84" t="b">
        <v>0</v>
      </c>
      <c r="F68" s="84" t="b">
        <v>0</v>
      </c>
      <c r="G68" s="84" t="b">
        <v>0</v>
      </c>
    </row>
    <row r="69" spans="1:7" ht="15">
      <c r="A69" s="84" t="s">
        <v>3359</v>
      </c>
      <c r="B69" s="84">
        <v>13</v>
      </c>
      <c r="C69" s="123">
        <v>0.004229501997847989</v>
      </c>
      <c r="D69" s="84" t="s">
        <v>3652</v>
      </c>
      <c r="E69" s="84" t="b">
        <v>0</v>
      </c>
      <c r="F69" s="84" t="b">
        <v>0</v>
      </c>
      <c r="G69" s="84" t="b">
        <v>0</v>
      </c>
    </row>
    <row r="70" spans="1:7" ht="15">
      <c r="A70" s="84" t="s">
        <v>3360</v>
      </c>
      <c r="B70" s="84">
        <v>13</v>
      </c>
      <c r="C70" s="123">
        <v>0.004229501997847989</v>
      </c>
      <c r="D70" s="84" t="s">
        <v>3652</v>
      </c>
      <c r="E70" s="84" t="b">
        <v>0</v>
      </c>
      <c r="F70" s="84" t="b">
        <v>0</v>
      </c>
      <c r="G70" s="84" t="b">
        <v>0</v>
      </c>
    </row>
    <row r="71" spans="1:7" ht="15">
      <c r="A71" s="84" t="s">
        <v>3361</v>
      </c>
      <c r="B71" s="84">
        <v>13</v>
      </c>
      <c r="C71" s="123">
        <v>0.004337587953688638</v>
      </c>
      <c r="D71" s="84" t="s">
        <v>3652</v>
      </c>
      <c r="E71" s="84" t="b">
        <v>0</v>
      </c>
      <c r="F71" s="84" t="b">
        <v>0</v>
      </c>
      <c r="G71" s="84" t="b">
        <v>0</v>
      </c>
    </row>
    <row r="72" spans="1:7" ht="15">
      <c r="A72" s="84" t="s">
        <v>3362</v>
      </c>
      <c r="B72" s="84">
        <v>13</v>
      </c>
      <c r="C72" s="123">
        <v>0.004229501997847989</v>
      </c>
      <c r="D72" s="84" t="s">
        <v>3652</v>
      </c>
      <c r="E72" s="84" t="b">
        <v>0</v>
      </c>
      <c r="F72" s="84" t="b">
        <v>0</v>
      </c>
      <c r="G72" s="84" t="b">
        <v>0</v>
      </c>
    </row>
    <row r="73" spans="1:7" ht="15">
      <c r="A73" s="84" t="s">
        <v>3363</v>
      </c>
      <c r="B73" s="84">
        <v>12</v>
      </c>
      <c r="C73" s="123">
        <v>0.0040039273418664345</v>
      </c>
      <c r="D73" s="84" t="s">
        <v>3652</v>
      </c>
      <c r="E73" s="84" t="b">
        <v>0</v>
      </c>
      <c r="F73" s="84" t="b">
        <v>0</v>
      </c>
      <c r="G73" s="84" t="b">
        <v>0</v>
      </c>
    </row>
    <row r="74" spans="1:7" ht="15">
      <c r="A74" s="84" t="s">
        <v>3364</v>
      </c>
      <c r="B74" s="84">
        <v>12</v>
      </c>
      <c r="C74" s="123">
        <v>0.0040039273418664345</v>
      </c>
      <c r="D74" s="84" t="s">
        <v>3652</v>
      </c>
      <c r="E74" s="84" t="b">
        <v>1</v>
      </c>
      <c r="F74" s="84" t="b">
        <v>0</v>
      </c>
      <c r="G74" s="84" t="b">
        <v>0</v>
      </c>
    </row>
    <row r="75" spans="1:7" ht="15">
      <c r="A75" s="84" t="s">
        <v>3365</v>
      </c>
      <c r="B75" s="84">
        <v>12</v>
      </c>
      <c r="C75" s="123">
        <v>0.0040039273418664345</v>
      </c>
      <c r="D75" s="84" t="s">
        <v>3652</v>
      </c>
      <c r="E75" s="84" t="b">
        <v>0</v>
      </c>
      <c r="F75" s="84" t="b">
        <v>0</v>
      </c>
      <c r="G75" s="84" t="b">
        <v>0</v>
      </c>
    </row>
    <row r="76" spans="1:7" ht="15">
      <c r="A76" s="84" t="s">
        <v>3366</v>
      </c>
      <c r="B76" s="84">
        <v>12</v>
      </c>
      <c r="C76" s="123">
        <v>0.0040039273418664345</v>
      </c>
      <c r="D76" s="84" t="s">
        <v>3652</v>
      </c>
      <c r="E76" s="84" t="b">
        <v>0</v>
      </c>
      <c r="F76" s="84" t="b">
        <v>0</v>
      </c>
      <c r="G76" s="84" t="b">
        <v>0</v>
      </c>
    </row>
    <row r="77" spans="1:7" ht="15">
      <c r="A77" s="84" t="s">
        <v>3367</v>
      </c>
      <c r="B77" s="84">
        <v>12</v>
      </c>
      <c r="C77" s="123">
        <v>0.0040039273418664345</v>
      </c>
      <c r="D77" s="84" t="s">
        <v>3652</v>
      </c>
      <c r="E77" s="84" t="b">
        <v>0</v>
      </c>
      <c r="F77" s="84" t="b">
        <v>0</v>
      </c>
      <c r="G77" s="84" t="b">
        <v>0</v>
      </c>
    </row>
    <row r="78" spans="1:7" ht="15">
      <c r="A78" s="84" t="s">
        <v>3368</v>
      </c>
      <c r="B78" s="84">
        <v>12</v>
      </c>
      <c r="C78" s="123">
        <v>0.0040039273418664345</v>
      </c>
      <c r="D78" s="84" t="s">
        <v>3652</v>
      </c>
      <c r="E78" s="84" t="b">
        <v>0</v>
      </c>
      <c r="F78" s="84" t="b">
        <v>0</v>
      </c>
      <c r="G78" s="84" t="b">
        <v>0</v>
      </c>
    </row>
    <row r="79" spans="1:7" ht="15">
      <c r="A79" s="84" t="s">
        <v>3369</v>
      </c>
      <c r="B79" s="84">
        <v>11</v>
      </c>
      <c r="C79" s="123">
        <v>0.0037696865266917796</v>
      </c>
      <c r="D79" s="84" t="s">
        <v>3652</v>
      </c>
      <c r="E79" s="84" t="b">
        <v>0</v>
      </c>
      <c r="F79" s="84" t="b">
        <v>0</v>
      </c>
      <c r="G79" s="84" t="b">
        <v>0</v>
      </c>
    </row>
    <row r="80" spans="1:7" ht="15">
      <c r="A80" s="84" t="s">
        <v>3370</v>
      </c>
      <c r="B80" s="84">
        <v>11</v>
      </c>
      <c r="C80" s="123">
        <v>0.003878588592403446</v>
      </c>
      <c r="D80" s="84" t="s">
        <v>3652</v>
      </c>
      <c r="E80" s="84" t="b">
        <v>0</v>
      </c>
      <c r="F80" s="84" t="b">
        <v>0</v>
      </c>
      <c r="G80" s="84" t="b">
        <v>0</v>
      </c>
    </row>
    <row r="81" spans="1:7" ht="15">
      <c r="A81" s="84" t="s">
        <v>2872</v>
      </c>
      <c r="B81" s="84">
        <v>11</v>
      </c>
      <c r="C81" s="123">
        <v>0.0037696865266917796</v>
      </c>
      <c r="D81" s="84" t="s">
        <v>3652</v>
      </c>
      <c r="E81" s="84" t="b">
        <v>0</v>
      </c>
      <c r="F81" s="84" t="b">
        <v>0</v>
      </c>
      <c r="G81" s="84" t="b">
        <v>0</v>
      </c>
    </row>
    <row r="82" spans="1:7" ht="15">
      <c r="A82" s="84" t="s">
        <v>358</v>
      </c>
      <c r="B82" s="84">
        <v>11</v>
      </c>
      <c r="C82" s="123">
        <v>0.0037696865266917796</v>
      </c>
      <c r="D82" s="84" t="s">
        <v>3652</v>
      </c>
      <c r="E82" s="84" t="b">
        <v>0</v>
      </c>
      <c r="F82" s="84" t="b">
        <v>0</v>
      </c>
      <c r="G82" s="84" t="b">
        <v>0</v>
      </c>
    </row>
    <row r="83" spans="1:7" ht="15">
      <c r="A83" s="84" t="s">
        <v>3371</v>
      </c>
      <c r="B83" s="84">
        <v>11</v>
      </c>
      <c r="C83" s="123">
        <v>0.0037696865266917796</v>
      </c>
      <c r="D83" s="84" t="s">
        <v>3652</v>
      </c>
      <c r="E83" s="84" t="b">
        <v>0</v>
      </c>
      <c r="F83" s="84" t="b">
        <v>0</v>
      </c>
      <c r="G83" s="84" t="b">
        <v>0</v>
      </c>
    </row>
    <row r="84" spans="1:7" ht="15">
      <c r="A84" s="84" t="s">
        <v>3372</v>
      </c>
      <c r="B84" s="84">
        <v>11</v>
      </c>
      <c r="C84" s="123">
        <v>0.0037696865266917796</v>
      </c>
      <c r="D84" s="84" t="s">
        <v>3652</v>
      </c>
      <c r="E84" s="84" t="b">
        <v>0</v>
      </c>
      <c r="F84" s="84" t="b">
        <v>0</v>
      </c>
      <c r="G84" s="84" t="b">
        <v>0</v>
      </c>
    </row>
    <row r="85" spans="1:7" ht="15">
      <c r="A85" s="84" t="s">
        <v>3373</v>
      </c>
      <c r="B85" s="84">
        <v>11</v>
      </c>
      <c r="C85" s="123">
        <v>0.0037696865266917796</v>
      </c>
      <c r="D85" s="84" t="s">
        <v>3652</v>
      </c>
      <c r="E85" s="84" t="b">
        <v>0</v>
      </c>
      <c r="F85" s="84" t="b">
        <v>0</v>
      </c>
      <c r="G85" s="84" t="b">
        <v>0</v>
      </c>
    </row>
    <row r="86" spans="1:7" ht="15">
      <c r="A86" s="84" t="s">
        <v>3374</v>
      </c>
      <c r="B86" s="84">
        <v>10</v>
      </c>
      <c r="C86" s="123">
        <v>0.003525989629457678</v>
      </c>
      <c r="D86" s="84" t="s">
        <v>3652</v>
      </c>
      <c r="E86" s="84" t="b">
        <v>0</v>
      </c>
      <c r="F86" s="84" t="b">
        <v>0</v>
      </c>
      <c r="G86" s="84" t="b">
        <v>0</v>
      </c>
    </row>
    <row r="87" spans="1:7" ht="15">
      <c r="A87" s="84" t="s">
        <v>3375</v>
      </c>
      <c r="B87" s="84">
        <v>10</v>
      </c>
      <c r="C87" s="123">
        <v>0.003525989629457678</v>
      </c>
      <c r="D87" s="84" t="s">
        <v>3652</v>
      </c>
      <c r="E87" s="84" t="b">
        <v>0</v>
      </c>
      <c r="F87" s="84" t="b">
        <v>0</v>
      </c>
      <c r="G87" s="84" t="b">
        <v>0</v>
      </c>
    </row>
    <row r="88" spans="1:7" ht="15">
      <c r="A88" s="84" t="s">
        <v>3376</v>
      </c>
      <c r="B88" s="84">
        <v>10</v>
      </c>
      <c r="C88" s="123">
        <v>0.003635431128048147</v>
      </c>
      <c r="D88" s="84" t="s">
        <v>3652</v>
      </c>
      <c r="E88" s="84" t="b">
        <v>0</v>
      </c>
      <c r="F88" s="84" t="b">
        <v>0</v>
      </c>
      <c r="G88" s="84" t="b">
        <v>0</v>
      </c>
    </row>
    <row r="89" spans="1:7" ht="15">
      <c r="A89" s="84" t="s">
        <v>2881</v>
      </c>
      <c r="B89" s="84">
        <v>10</v>
      </c>
      <c r="C89" s="123">
        <v>0.003525989629457678</v>
      </c>
      <c r="D89" s="84" t="s">
        <v>3652</v>
      </c>
      <c r="E89" s="84" t="b">
        <v>0</v>
      </c>
      <c r="F89" s="84" t="b">
        <v>0</v>
      </c>
      <c r="G89" s="84" t="b">
        <v>0</v>
      </c>
    </row>
    <row r="90" spans="1:7" ht="15">
      <c r="A90" s="84" t="s">
        <v>3377</v>
      </c>
      <c r="B90" s="84">
        <v>10</v>
      </c>
      <c r="C90" s="123">
        <v>0.0042459848355423015</v>
      </c>
      <c r="D90" s="84" t="s">
        <v>3652</v>
      </c>
      <c r="E90" s="84" t="b">
        <v>0</v>
      </c>
      <c r="F90" s="84" t="b">
        <v>0</v>
      </c>
      <c r="G90" s="84" t="b">
        <v>0</v>
      </c>
    </row>
    <row r="91" spans="1:7" ht="15">
      <c r="A91" s="84" t="s">
        <v>3378</v>
      </c>
      <c r="B91" s="84">
        <v>10</v>
      </c>
      <c r="C91" s="123">
        <v>0.003525989629457678</v>
      </c>
      <c r="D91" s="84" t="s">
        <v>3652</v>
      </c>
      <c r="E91" s="84" t="b">
        <v>0</v>
      </c>
      <c r="F91" s="84" t="b">
        <v>0</v>
      </c>
      <c r="G91" s="84" t="b">
        <v>0</v>
      </c>
    </row>
    <row r="92" spans="1:7" ht="15">
      <c r="A92" s="84" t="s">
        <v>3379</v>
      </c>
      <c r="B92" s="84">
        <v>9</v>
      </c>
      <c r="C92" s="123">
        <v>0.0032718880152433328</v>
      </c>
      <c r="D92" s="84" t="s">
        <v>3652</v>
      </c>
      <c r="E92" s="84" t="b">
        <v>0</v>
      </c>
      <c r="F92" s="84" t="b">
        <v>0</v>
      </c>
      <c r="G92" s="84" t="b">
        <v>0</v>
      </c>
    </row>
    <row r="93" spans="1:7" ht="15">
      <c r="A93" s="84" t="s">
        <v>309</v>
      </c>
      <c r="B93" s="84">
        <v>9</v>
      </c>
      <c r="C93" s="123">
        <v>0.0032718880152433328</v>
      </c>
      <c r="D93" s="84" t="s">
        <v>3652</v>
      </c>
      <c r="E93" s="84" t="b">
        <v>0</v>
      </c>
      <c r="F93" s="84" t="b">
        <v>0</v>
      </c>
      <c r="G93" s="84" t="b">
        <v>0</v>
      </c>
    </row>
    <row r="94" spans="1:7" ht="15">
      <c r="A94" s="84" t="s">
        <v>3380</v>
      </c>
      <c r="B94" s="84">
        <v>9</v>
      </c>
      <c r="C94" s="123">
        <v>0.003381998683032482</v>
      </c>
      <c r="D94" s="84" t="s">
        <v>3652</v>
      </c>
      <c r="E94" s="84" t="b">
        <v>1</v>
      </c>
      <c r="F94" s="84" t="b">
        <v>0</v>
      </c>
      <c r="G94" s="84" t="b">
        <v>0</v>
      </c>
    </row>
    <row r="95" spans="1:7" ht="15">
      <c r="A95" s="84" t="s">
        <v>3381</v>
      </c>
      <c r="B95" s="84">
        <v>9</v>
      </c>
      <c r="C95" s="123">
        <v>0.0032718880152433328</v>
      </c>
      <c r="D95" s="84" t="s">
        <v>3652</v>
      </c>
      <c r="E95" s="84" t="b">
        <v>0</v>
      </c>
      <c r="F95" s="84" t="b">
        <v>0</v>
      </c>
      <c r="G95" s="84" t="b">
        <v>0</v>
      </c>
    </row>
    <row r="96" spans="1:7" ht="15">
      <c r="A96" s="84" t="s">
        <v>3382</v>
      </c>
      <c r="B96" s="84">
        <v>9</v>
      </c>
      <c r="C96" s="123">
        <v>0.0032718880152433328</v>
      </c>
      <c r="D96" s="84" t="s">
        <v>3652</v>
      </c>
      <c r="E96" s="84" t="b">
        <v>0</v>
      </c>
      <c r="F96" s="84" t="b">
        <v>0</v>
      </c>
      <c r="G96" s="84" t="b">
        <v>0</v>
      </c>
    </row>
    <row r="97" spans="1:7" ht="15">
      <c r="A97" s="84" t="s">
        <v>2786</v>
      </c>
      <c r="B97" s="84">
        <v>9</v>
      </c>
      <c r="C97" s="123">
        <v>0.0032718880152433328</v>
      </c>
      <c r="D97" s="84" t="s">
        <v>3652</v>
      </c>
      <c r="E97" s="84" t="b">
        <v>0</v>
      </c>
      <c r="F97" s="84" t="b">
        <v>0</v>
      </c>
      <c r="G97" s="84" t="b">
        <v>0</v>
      </c>
    </row>
    <row r="98" spans="1:7" ht="15">
      <c r="A98" s="84" t="s">
        <v>3383</v>
      </c>
      <c r="B98" s="84">
        <v>9</v>
      </c>
      <c r="C98" s="123">
        <v>0.0032718880152433328</v>
      </c>
      <c r="D98" s="84" t="s">
        <v>3652</v>
      </c>
      <c r="E98" s="84" t="b">
        <v>0</v>
      </c>
      <c r="F98" s="84" t="b">
        <v>0</v>
      </c>
      <c r="G98" s="84" t="b">
        <v>0</v>
      </c>
    </row>
    <row r="99" spans="1:7" ht="15">
      <c r="A99" s="84" t="s">
        <v>3384</v>
      </c>
      <c r="B99" s="84">
        <v>9</v>
      </c>
      <c r="C99" s="123">
        <v>0.0032718880152433328</v>
      </c>
      <c r="D99" s="84" t="s">
        <v>3652</v>
      </c>
      <c r="E99" s="84" t="b">
        <v>0</v>
      </c>
      <c r="F99" s="84" t="b">
        <v>0</v>
      </c>
      <c r="G99" s="84" t="b">
        <v>0</v>
      </c>
    </row>
    <row r="100" spans="1:7" ht="15">
      <c r="A100" s="84" t="s">
        <v>3385</v>
      </c>
      <c r="B100" s="84">
        <v>9</v>
      </c>
      <c r="C100" s="123">
        <v>0.0032718880152433328</v>
      </c>
      <c r="D100" s="84" t="s">
        <v>3652</v>
      </c>
      <c r="E100" s="84" t="b">
        <v>0</v>
      </c>
      <c r="F100" s="84" t="b">
        <v>0</v>
      </c>
      <c r="G100" s="84" t="b">
        <v>0</v>
      </c>
    </row>
    <row r="101" spans="1:7" ht="15">
      <c r="A101" s="84" t="s">
        <v>3386</v>
      </c>
      <c r="B101" s="84">
        <v>9</v>
      </c>
      <c r="C101" s="123">
        <v>0.0032718880152433328</v>
      </c>
      <c r="D101" s="84" t="s">
        <v>3652</v>
      </c>
      <c r="E101" s="84" t="b">
        <v>0</v>
      </c>
      <c r="F101" s="84" t="b">
        <v>0</v>
      </c>
      <c r="G101" s="84" t="b">
        <v>0</v>
      </c>
    </row>
    <row r="102" spans="1:7" ht="15">
      <c r="A102" s="84" t="s">
        <v>3387</v>
      </c>
      <c r="B102" s="84">
        <v>9</v>
      </c>
      <c r="C102" s="123">
        <v>0.0032718880152433328</v>
      </c>
      <c r="D102" s="84" t="s">
        <v>3652</v>
      </c>
      <c r="E102" s="84" t="b">
        <v>0</v>
      </c>
      <c r="F102" s="84" t="b">
        <v>0</v>
      </c>
      <c r="G102" s="84" t="b">
        <v>0</v>
      </c>
    </row>
    <row r="103" spans="1:7" ht="15">
      <c r="A103" s="84" t="s">
        <v>3388</v>
      </c>
      <c r="B103" s="84">
        <v>9</v>
      </c>
      <c r="C103" s="123">
        <v>0.0032718880152433328</v>
      </c>
      <c r="D103" s="84" t="s">
        <v>3652</v>
      </c>
      <c r="E103" s="84" t="b">
        <v>1</v>
      </c>
      <c r="F103" s="84" t="b">
        <v>0</v>
      </c>
      <c r="G103" s="84" t="b">
        <v>0</v>
      </c>
    </row>
    <row r="104" spans="1:7" ht="15">
      <c r="A104" s="84" t="s">
        <v>3389</v>
      </c>
      <c r="B104" s="84">
        <v>8</v>
      </c>
      <c r="C104" s="123">
        <v>0.0030062210515844285</v>
      </c>
      <c r="D104" s="84" t="s">
        <v>3652</v>
      </c>
      <c r="E104" s="84" t="b">
        <v>0</v>
      </c>
      <c r="F104" s="84" t="b">
        <v>0</v>
      </c>
      <c r="G104" s="84" t="b">
        <v>0</v>
      </c>
    </row>
    <row r="105" spans="1:7" ht="15">
      <c r="A105" s="84" t="s">
        <v>3390</v>
      </c>
      <c r="B105" s="84">
        <v>8</v>
      </c>
      <c r="C105" s="123">
        <v>0.0030062210515844285</v>
      </c>
      <c r="D105" s="84" t="s">
        <v>3652</v>
      </c>
      <c r="E105" s="84" t="b">
        <v>0</v>
      </c>
      <c r="F105" s="84" t="b">
        <v>0</v>
      </c>
      <c r="G105" s="84" t="b">
        <v>0</v>
      </c>
    </row>
    <row r="106" spans="1:7" ht="15">
      <c r="A106" s="84" t="s">
        <v>3391</v>
      </c>
      <c r="B106" s="84">
        <v>8</v>
      </c>
      <c r="C106" s="123">
        <v>0.0030062210515844285</v>
      </c>
      <c r="D106" s="84" t="s">
        <v>3652</v>
      </c>
      <c r="E106" s="84" t="b">
        <v>0</v>
      </c>
      <c r="F106" s="84" t="b">
        <v>0</v>
      </c>
      <c r="G106" s="84" t="b">
        <v>0</v>
      </c>
    </row>
    <row r="107" spans="1:7" ht="15">
      <c r="A107" s="84" t="s">
        <v>2865</v>
      </c>
      <c r="B107" s="84">
        <v>8</v>
      </c>
      <c r="C107" s="123">
        <v>0.0030062210515844285</v>
      </c>
      <c r="D107" s="84" t="s">
        <v>3652</v>
      </c>
      <c r="E107" s="84" t="b">
        <v>0</v>
      </c>
      <c r="F107" s="84" t="b">
        <v>0</v>
      </c>
      <c r="G107" s="84" t="b">
        <v>0</v>
      </c>
    </row>
    <row r="108" spans="1:7" ht="15">
      <c r="A108" s="84" t="s">
        <v>3392</v>
      </c>
      <c r="B108" s="84">
        <v>8</v>
      </c>
      <c r="C108" s="123">
        <v>0.003396787868433842</v>
      </c>
      <c r="D108" s="84" t="s">
        <v>3652</v>
      </c>
      <c r="E108" s="84" t="b">
        <v>0</v>
      </c>
      <c r="F108" s="84" t="b">
        <v>0</v>
      </c>
      <c r="G108" s="84" t="b">
        <v>0</v>
      </c>
    </row>
    <row r="109" spans="1:7" ht="15">
      <c r="A109" s="84" t="s">
        <v>3393</v>
      </c>
      <c r="B109" s="84">
        <v>8</v>
      </c>
      <c r="C109" s="123">
        <v>0.0030062210515844285</v>
      </c>
      <c r="D109" s="84" t="s">
        <v>3652</v>
      </c>
      <c r="E109" s="84" t="b">
        <v>0</v>
      </c>
      <c r="F109" s="84" t="b">
        <v>0</v>
      </c>
      <c r="G109" s="84" t="b">
        <v>0</v>
      </c>
    </row>
    <row r="110" spans="1:7" ht="15">
      <c r="A110" s="84" t="s">
        <v>2876</v>
      </c>
      <c r="B110" s="84">
        <v>8</v>
      </c>
      <c r="C110" s="123">
        <v>0.0030062210515844285</v>
      </c>
      <c r="D110" s="84" t="s">
        <v>3652</v>
      </c>
      <c r="E110" s="84" t="b">
        <v>0</v>
      </c>
      <c r="F110" s="84" t="b">
        <v>0</v>
      </c>
      <c r="G110" s="84" t="b">
        <v>0</v>
      </c>
    </row>
    <row r="111" spans="1:7" ht="15">
      <c r="A111" s="84" t="s">
        <v>2871</v>
      </c>
      <c r="B111" s="84">
        <v>8</v>
      </c>
      <c r="C111" s="123">
        <v>0.0030062210515844285</v>
      </c>
      <c r="D111" s="84" t="s">
        <v>3652</v>
      </c>
      <c r="E111" s="84" t="b">
        <v>0</v>
      </c>
      <c r="F111" s="84" t="b">
        <v>1</v>
      </c>
      <c r="G111" s="84" t="b">
        <v>0</v>
      </c>
    </row>
    <row r="112" spans="1:7" ht="15">
      <c r="A112" s="84" t="s">
        <v>3394</v>
      </c>
      <c r="B112" s="84">
        <v>8</v>
      </c>
      <c r="C112" s="123">
        <v>0.0030062210515844285</v>
      </c>
      <c r="D112" s="84" t="s">
        <v>3652</v>
      </c>
      <c r="E112" s="84" t="b">
        <v>0</v>
      </c>
      <c r="F112" s="84" t="b">
        <v>0</v>
      </c>
      <c r="G112" s="84" t="b">
        <v>0</v>
      </c>
    </row>
    <row r="113" spans="1:7" ht="15">
      <c r="A113" s="84" t="s">
        <v>2851</v>
      </c>
      <c r="B113" s="84">
        <v>8</v>
      </c>
      <c r="C113" s="123">
        <v>0.003582217216452127</v>
      </c>
      <c r="D113" s="84" t="s">
        <v>3652</v>
      </c>
      <c r="E113" s="84" t="b">
        <v>0</v>
      </c>
      <c r="F113" s="84" t="b">
        <v>0</v>
      </c>
      <c r="G113" s="84" t="b">
        <v>0</v>
      </c>
    </row>
    <row r="114" spans="1:7" ht="15">
      <c r="A114" s="84" t="s">
        <v>356</v>
      </c>
      <c r="B114" s="84">
        <v>7</v>
      </c>
      <c r="C114" s="123">
        <v>0.002727535892952401</v>
      </c>
      <c r="D114" s="84" t="s">
        <v>3652</v>
      </c>
      <c r="E114" s="84" t="b">
        <v>0</v>
      </c>
      <c r="F114" s="84" t="b">
        <v>0</v>
      </c>
      <c r="G114" s="84" t="b">
        <v>0</v>
      </c>
    </row>
    <row r="115" spans="1:7" ht="15">
      <c r="A115" s="84" t="s">
        <v>3395</v>
      </c>
      <c r="B115" s="84">
        <v>7</v>
      </c>
      <c r="C115" s="123">
        <v>0.002727535892952401</v>
      </c>
      <c r="D115" s="84" t="s">
        <v>3652</v>
      </c>
      <c r="E115" s="84" t="b">
        <v>1</v>
      </c>
      <c r="F115" s="84" t="b">
        <v>0</v>
      </c>
      <c r="G115" s="84" t="b">
        <v>0</v>
      </c>
    </row>
    <row r="116" spans="1:7" ht="15">
      <c r="A116" s="84" t="s">
        <v>3396</v>
      </c>
      <c r="B116" s="84">
        <v>7</v>
      </c>
      <c r="C116" s="123">
        <v>0.002727535892952401</v>
      </c>
      <c r="D116" s="84" t="s">
        <v>3652</v>
      </c>
      <c r="E116" s="84" t="b">
        <v>0</v>
      </c>
      <c r="F116" s="84" t="b">
        <v>0</v>
      </c>
      <c r="G116" s="84" t="b">
        <v>0</v>
      </c>
    </row>
    <row r="117" spans="1:7" ht="15">
      <c r="A117" s="84" t="s">
        <v>3397</v>
      </c>
      <c r="B117" s="84">
        <v>7</v>
      </c>
      <c r="C117" s="123">
        <v>0.002727535892952401</v>
      </c>
      <c r="D117" s="84" t="s">
        <v>3652</v>
      </c>
      <c r="E117" s="84" t="b">
        <v>0</v>
      </c>
      <c r="F117" s="84" t="b">
        <v>0</v>
      </c>
      <c r="G117" s="84" t="b">
        <v>0</v>
      </c>
    </row>
    <row r="118" spans="1:7" ht="15">
      <c r="A118" s="84" t="s">
        <v>3398</v>
      </c>
      <c r="B118" s="84">
        <v>7</v>
      </c>
      <c r="C118" s="123">
        <v>0.002727535892952401</v>
      </c>
      <c r="D118" s="84" t="s">
        <v>3652</v>
      </c>
      <c r="E118" s="84" t="b">
        <v>0</v>
      </c>
      <c r="F118" s="84" t="b">
        <v>0</v>
      </c>
      <c r="G118" s="84" t="b">
        <v>0</v>
      </c>
    </row>
    <row r="119" spans="1:7" ht="15">
      <c r="A119" s="84" t="s">
        <v>3399</v>
      </c>
      <c r="B119" s="84">
        <v>7</v>
      </c>
      <c r="C119" s="123">
        <v>0.002727535892952401</v>
      </c>
      <c r="D119" s="84" t="s">
        <v>3652</v>
      </c>
      <c r="E119" s="84" t="b">
        <v>0</v>
      </c>
      <c r="F119" s="84" t="b">
        <v>0</v>
      </c>
      <c r="G119" s="84" t="b">
        <v>0</v>
      </c>
    </row>
    <row r="120" spans="1:7" ht="15">
      <c r="A120" s="84" t="s">
        <v>3400</v>
      </c>
      <c r="B120" s="84">
        <v>7</v>
      </c>
      <c r="C120" s="123">
        <v>0.002727535892952401</v>
      </c>
      <c r="D120" s="84" t="s">
        <v>3652</v>
      </c>
      <c r="E120" s="84" t="b">
        <v>0</v>
      </c>
      <c r="F120" s="84" t="b">
        <v>0</v>
      </c>
      <c r="G120" s="84" t="b">
        <v>0</v>
      </c>
    </row>
    <row r="121" spans="1:7" ht="15">
      <c r="A121" s="84" t="s">
        <v>3401</v>
      </c>
      <c r="B121" s="84">
        <v>7</v>
      </c>
      <c r="C121" s="123">
        <v>0.002727535892952401</v>
      </c>
      <c r="D121" s="84" t="s">
        <v>3652</v>
      </c>
      <c r="E121" s="84" t="b">
        <v>1</v>
      </c>
      <c r="F121" s="84" t="b">
        <v>0</v>
      </c>
      <c r="G121" s="84" t="b">
        <v>0</v>
      </c>
    </row>
    <row r="122" spans="1:7" ht="15">
      <c r="A122" s="84" t="s">
        <v>3402</v>
      </c>
      <c r="B122" s="84">
        <v>7</v>
      </c>
      <c r="C122" s="123">
        <v>0.002727535892952401</v>
      </c>
      <c r="D122" s="84" t="s">
        <v>3652</v>
      </c>
      <c r="E122" s="84" t="b">
        <v>1</v>
      </c>
      <c r="F122" s="84" t="b">
        <v>0</v>
      </c>
      <c r="G122" s="84" t="b">
        <v>0</v>
      </c>
    </row>
    <row r="123" spans="1:7" ht="15">
      <c r="A123" s="84" t="s">
        <v>3403</v>
      </c>
      <c r="B123" s="84">
        <v>7</v>
      </c>
      <c r="C123" s="123">
        <v>0.002839620927014657</v>
      </c>
      <c r="D123" s="84" t="s">
        <v>3652</v>
      </c>
      <c r="E123" s="84" t="b">
        <v>1</v>
      </c>
      <c r="F123" s="84" t="b">
        <v>0</v>
      </c>
      <c r="G123" s="84" t="b">
        <v>0</v>
      </c>
    </row>
    <row r="124" spans="1:7" ht="15">
      <c r="A124" s="84" t="s">
        <v>3404</v>
      </c>
      <c r="B124" s="84">
        <v>7</v>
      </c>
      <c r="C124" s="123">
        <v>0.002727535892952401</v>
      </c>
      <c r="D124" s="84" t="s">
        <v>3652</v>
      </c>
      <c r="E124" s="84" t="b">
        <v>0</v>
      </c>
      <c r="F124" s="84" t="b">
        <v>0</v>
      </c>
      <c r="G124" s="84" t="b">
        <v>0</v>
      </c>
    </row>
    <row r="125" spans="1:7" ht="15">
      <c r="A125" s="84" t="s">
        <v>3405</v>
      </c>
      <c r="B125" s="84">
        <v>7</v>
      </c>
      <c r="C125" s="123">
        <v>0.002727535892952401</v>
      </c>
      <c r="D125" s="84" t="s">
        <v>3652</v>
      </c>
      <c r="E125" s="84" t="b">
        <v>0</v>
      </c>
      <c r="F125" s="84" t="b">
        <v>0</v>
      </c>
      <c r="G125" s="84" t="b">
        <v>0</v>
      </c>
    </row>
    <row r="126" spans="1:7" ht="15">
      <c r="A126" s="84" t="s">
        <v>3406</v>
      </c>
      <c r="B126" s="84">
        <v>7</v>
      </c>
      <c r="C126" s="123">
        <v>0.002839620927014657</v>
      </c>
      <c r="D126" s="84" t="s">
        <v>3652</v>
      </c>
      <c r="E126" s="84" t="b">
        <v>0</v>
      </c>
      <c r="F126" s="84" t="b">
        <v>0</v>
      </c>
      <c r="G126" s="84" t="b">
        <v>0</v>
      </c>
    </row>
    <row r="127" spans="1:7" ht="15">
      <c r="A127" s="84" t="s">
        <v>3407</v>
      </c>
      <c r="B127" s="84">
        <v>7</v>
      </c>
      <c r="C127" s="123">
        <v>0.002727535892952401</v>
      </c>
      <c r="D127" s="84" t="s">
        <v>3652</v>
      </c>
      <c r="E127" s="84" t="b">
        <v>0</v>
      </c>
      <c r="F127" s="84" t="b">
        <v>0</v>
      </c>
      <c r="G127" s="84" t="b">
        <v>0</v>
      </c>
    </row>
    <row r="128" spans="1:7" ht="15">
      <c r="A128" s="84" t="s">
        <v>3408</v>
      </c>
      <c r="B128" s="84">
        <v>7</v>
      </c>
      <c r="C128" s="123">
        <v>0.002727535892952401</v>
      </c>
      <c r="D128" s="84" t="s">
        <v>3652</v>
      </c>
      <c r="E128" s="84" t="b">
        <v>0</v>
      </c>
      <c r="F128" s="84" t="b">
        <v>0</v>
      </c>
      <c r="G128" s="84" t="b">
        <v>0</v>
      </c>
    </row>
    <row r="129" spans="1:7" ht="15">
      <c r="A129" s="84" t="s">
        <v>3409</v>
      </c>
      <c r="B129" s="84">
        <v>7</v>
      </c>
      <c r="C129" s="123">
        <v>0.002727535892952401</v>
      </c>
      <c r="D129" s="84" t="s">
        <v>3652</v>
      </c>
      <c r="E129" s="84" t="b">
        <v>0</v>
      </c>
      <c r="F129" s="84" t="b">
        <v>0</v>
      </c>
      <c r="G129" s="84" t="b">
        <v>0</v>
      </c>
    </row>
    <row r="130" spans="1:7" ht="15">
      <c r="A130" s="84" t="s">
        <v>3410</v>
      </c>
      <c r="B130" s="84">
        <v>7</v>
      </c>
      <c r="C130" s="123">
        <v>0.002727535892952401</v>
      </c>
      <c r="D130" s="84" t="s">
        <v>3652</v>
      </c>
      <c r="E130" s="84" t="b">
        <v>0</v>
      </c>
      <c r="F130" s="84" t="b">
        <v>0</v>
      </c>
      <c r="G130" s="84" t="b">
        <v>0</v>
      </c>
    </row>
    <row r="131" spans="1:7" ht="15">
      <c r="A131" s="84" t="s">
        <v>3411</v>
      </c>
      <c r="B131" s="84">
        <v>7</v>
      </c>
      <c r="C131" s="123">
        <v>0.002727535892952401</v>
      </c>
      <c r="D131" s="84" t="s">
        <v>3652</v>
      </c>
      <c r="E131" s="84" t="b">
        <v>0</v>
      </c>
      <c r="F131" s="84" t="b">
        <v>0</v>
      </c>
      <c r="G131" s="84" t="b">
        <v>0</v>
      </c>
    </row>
    <row r="132" spans="1:7" ht="15">
      <c r="A132" s="84" t="s">
        <v>3412</v>
      </c>
      <c r="B132" s="84">
        <v>7</v>
      </c>
      <c r="C132" s="123">
        <v>0.002727535892952401</v>
      </c>
      <c r="D132" s="84" t="s">
        <v>3652</v>
      </c>
      <c r="E132" s="84" t="b">
        <v>0</v>
      </c>
      <c r="F132" s="84" t="b">
        <v>0</v>
      </c>
      <c r="G132" s="84" t="b">
        <v>0</v>
      </c>
    </row>
    <row r="133" spans="1:7" ht="15">
      <c r="A133" s="84" t="s">
        <v>2869</v>
      </c>
      <c r="B133" s="84">
        <v>7</v>
      </c>
      <c r="C133" s="123">
        <v>0.002727535892952401</v>
      </c>
      <c r="D133" s="84" t="s">
        <v>3652</v>
      </c>
      <c r="E133" s="84" t="b">
        <v>0</v>
      </c>
      <c r="F133" s="84" t="b">
        <v>0</v>
      </c>
      <c r="G133" s="84" t="b">
        <v>0</v>
      </c>
    </row>
    <row r="134" spans="1:7" ht="15">
      <c r="A134" s="84" t="s">
        <v>2870</v>
      </c>
      <c r="B134" s="84">
        <v>7</v>
      </c>
      <c r="C134" s="123">
        <v>0.002727535892952401</v>
      </c>
      <c r="D134" s="84" t="s">
        <v>3652</v>
      </c>
      <c r="E134" s="84" t="b">
        <v>0</v>
      </c>
      <c r="F134" s="84" t="b">
        <v>0</v>
      </c>
      <c r="G134" s="84" t="b">
        <v>0</v>
      </c>
    </row>
    <row r="135" spans="1:7" ht="15">
      <c r="A135" s="84" t="s">
        <v>352</v>
      </c>
      <c r="B135" s="84">
        <v>7</v>
      </c>
      <c r="C135" s="123">
        <v>0.002727535892952401</v>
      </c>
      <c r="D135" s="84" t="s">
        <v>3652</v>
      </c>
      <c r="E135" s="84" t="b">
        <v>0</v>
      </c>
      <c r="F135" s="84" t="b">
        <v>0</v>
      </c>
      <c r="G135" s="84" t="b">
        <v>0</v>
      </c>
    </row>
    <row r="136" spans="1:7" ht="15">
      <c r="A136" s="84" t="s">
        <v>368</v>
      </c>
      <c r="B136" s="84">
        <v>7</v>
      </c>
      <c r="C136" s="123">
        <v>0.002727535892952401</v>
      </c>
      <c r="D136" s="84" t="s">
        <v>3652</v>
      </c>
      <c r="E136" s="84" t="b">
        <v>0</v>
      </c>
      <c r="F136" s="84" t="b">
        <v>0</v>
      </c>
      <c r="G136" s="84" t="b">
        <v>0</v>
      </c>
    </row>
    <row r="137" spans="1:7" ht="15">
      <c r="A137" s="84" t="s">
        <v>2787</v>
      </c>
      <c r="B137" s="84">
        <v>7</v>
      </c>
      <c r="C137" s="123">
        <v>0.002727535892952401</v>
      </c>
      <c r="D137" s="84" t="s">
        <v>3652</v>
      </c>
      <c r="E137" s="84" t="b">
        <v>0</v>
      </c>
      <c r="F137" s="84" t="b">
        <v>0</v>
      </c>
      <c r="G137" s="84" t="b">
        <v>0</v>
      </c>
    </row>
    <row r="138" spans="1:7" ht="15">
      <c r="A138" s="84" t="s">
        <v>3413</v>
      </c>
      <c r="B138" s="84">
        <v>7</v>
      </c>
      <c r="C138" s="123">
        <v>0.002727535892952401</v>
      </c>
      <c r="D138" s="84" t="s">
        <v>3652</v>
      </c>
      <c r="E138" s="84" t="b">
        <v>0</v>
      </c>
      <c r="F138" s="84" t="b">
        <v>0</v>
      </c>
      <c r="G138" s="84" t="b">
        <v>0</v>
      </c>
    </row>
    <row r="139" spans="1:7" ht="15">
      <c r="A139" s="84" t="s">
        <v>3414</v>
      </c>
      <c r="B139" s="84">
        <v>7</v>
      </c>
      <c r="C139" s="123">
        <v>0.002727535892952401</v>
      </c>
      <c r="D139" s="84" t="s">
        <v>3652</v>
      </c>
      <c r="E139" s="84" t="b">
        <v>0</v>
      </c>
      <c r="F139" s="84" t="b">
        <v>0</v>
      </c>
      <c r="G139" s="84" t="b">
        <v>0</v>
      </c>
    </row>
    <row r="140" spans="1:7" ht="15">
      <c r="A140" s="84" t="s">
        <v>3415</v>
      </c>
      <c r="B140" s="84">
        <v>6</v>
      </c>
      <c r="C140" s="123">
        <v>0.0024339607945839917</v>
      </c>
      <c r="D140" s="84" t="s">
        <v>3652</v>
      </c>
      <c r="E140" s="84" t="b">
        <v>0</v>
      </c>
      <c r="F140" s="84" t="b">
        <v>0</v>
      </c>
      <c r="G140" s="84" t="b">
        <v>0</v>
      </c>
    </row>
    <row r="141" spans="1:7" ht="15">
      <c r="A141" s="84" t="s">
        <v>3416</v>
      </c>
      <c r="B141" s="84">
        <v>6</v>
      </c>
      <c r="C141" s="123">
        <v>0.0024339607945839917</v>
      </c>
      <c r="D141" s="84" t="s">
        <v>3652</v>
      </c>
      <c r="E141" s="84" t="b">
        <v>0</v>
      </c>
      <c r="F141" s="84" t="b">
        <v>0</v>
      </c>
      <c r="G141" s="84" t="b">
        <v>0</v>
      </c>
    </row>
    <row r="142" spans="1:7" ht="15">
      <c r="A142" s="84" t="s">
        <v>3417</v>
      </c>
      <c r="B142" s="84">
        <v>6</v>
      </c>
      <c r="C142" s="123">
        <v>0.0024339607945839917</v>
      </c>
      <c r="D142" s="84" t="s">
        <v>3652</v>
      </c>
      <c r="E142" s="84" t="b">
        <v>0</v>
      </c>
      <c r="F142" s="84" t="b">
        <v>0</v>
      </c>
      <c r="G142" s="84" t="b">
        <v>0</v>
      </c>
    </row>
    <row r="143" spans="1:7" ht="15">
      <c r="A143" s="84" t="s">
        <v>3418</v>
      </c>
      <c r="B143" s="84">
        <v>6</v>
      </c>
      <c r="C143" s="123">
        <v>0.0024339607945839917</v>
      </c>
      <c r="D143" s="84" t="s">
        <v>3652</v>
      </c>
      <c r="E143" s="84" t="b">
        <v>0</v>
      </c>
      <c r="F143" s="84" t="b">
        <v>0</v>
      </c>
      <c r="G143" s="84" t="b">
        <v>0</v>
      </c>
    </row>
    <row r="144" spans="1:7" ht="15">
      <c r="A144" s="84" t="s">
        <v>3419</v>
      </c>
      <c r="B144" s="84">
        <v>6</v>
      </c>
      <c r="C144" s="123">
        <v>0.0024339607945839917</v>
      </c>
      <c r="D144" s="84" t="s">
        <v>3652</v>
      </c>
      <c r="E144" s="84" t="b">
        <v>1</v>
      </c>
      <c r="F144" s="84" t="b">
        <v>0</v>
      </c>
      <c r="G144" s="84" t="b">
        <v>0</v>
      </c>
    </row>
    <row r="145" spans="1:7" ht="15">
      <c r="A145" s="84" t="s">
        <v>3420</v>
      </c>
      <c r="B145" s="84">
        <v>6</v>
      </c>
      <c r="C145" s="123">
        <v>0.0024339607945839917</v>
      </c>
      <c r="D145" s="84" t="s">
        <v>3652</v>
      </c>
      <c r="E145" s="84" t="b">
        <v>0</v>
      </c>
      <c r="F145" s="84" t="b">
        <v>0</v>
      </c>
      <c r="G145" s="84" t="b">
        <v>0</v>
      </c>
    </row>
    <row r="146" spans="1:7" ht="15">
      <c r="A146" s="84" t="s">
        <v>2860</v>
      </c>
      <c r="B146" s="84">
        <v>6</v>
      </c>
      <c r="C146" s="123">
        <v>0.0024339607945839917</v>
      </c>
      <c r="D146" s="84" t="s">
        <v>3652</v>
      </c>
      <c r="E146" s="84" t="b">
        <v>0</v>
      </c>
      <c r="F146" s="84" t="b">
        <v>0</v>
      </c>
      <c r="G146" s="84" t="b">
        <v>0</v>
      </c>
    </row>
    <row r="147" spans="1:7" ht="15">
      <c r="A147" s="84" t="s">
        <v>2861</v>
      </c>
      <c r="B147" s="84">
        <v>6</v>
      </c>
      <c r="C147" s="123">
        <v>0.0024339607945839917</v>
      </c>
      <c r="D147" s="84" t="s">
        <v>3652</v>
      </c>
      <c r="E147" s="84" t="b">
        <v>0</v>
      </c>
      <c r="F147" s="84" t="b">
        <v>0</v>
      </c>
      <c r="G147" s="84" t="b">
        <v>0</v>
      </c>
    </row>
    <row r="148" spans="1:7" ht="15">
      <c r="A148" s="84" t="s">
        <v>2862</v>
      </c>
      <c r="B148" s="84">
        <v>6</v>
      </c>
      <c r="C148" s="123">
        <v>0.0024339607945839917</v>
      </c>
      <c r="D148" s="84" t="s">
        <v>3652</v>
      </c>
      <c r="E148" s="84" t="b">
        <v>0</v>
      </c>
      <c r="F148" s="84" t="b">
        <v>0</v>
      </c>
      <c r="G148" s="84" t="b">
        <v>0</v>
      </c>
    </row>
    <row r="149" spans="1:7" ht="15">
      <c r="A149" s="84" t="s">
        <v>2863</v>
      </c>
      <c r="B149" s="84">
        <v>6</v>
      </c>
      <c r="C149" s="123">
        <v>0.0024339607945839917</v>
      </c>
      <c r="D149" s="84" t="s">
        <v>3652</v>
      </c>
      <c r="E149" s="84" t="b">
        <v>0</v>
      </c>
      <c r="F149" s="84" t="b">
        <v>1</v>
      </c>
      <c r="G149" s="84" t="b">
        <v>0</v>
      </c>
    </row>
    <row r="150" spans="1:7" ht="15">
      <c r="A150" s="84" t="s">
        <v>2864</v>
      </c>
      <c r="B150" s="84">
        <v>6</v>
      </c>
      <c r="C150" s="123">
        <v>0.0024339607945839917</v>
      </c>
      <c r="D150" s="84" t="s">
        <v>3652</v>
      </c>
      <c r="E150" s="84" t="b">
        <v>1</v>
      </c>
      <c r="F150" s="84" t="b">
        <v>0</v>
      </c>
      <c r="G150" s="84" t="b">
        <v>0</v>
      </c>
    </row>
    <row r="151" spans="1:7" ht="15">
      <c r="A151" s="84" t="s">
        <v>3421</v>
      </c>
      <c r="B151" s="84">
        <v>6</v>
      </c>
      <c r="C151" s="123">
        <v>0.0024339607945839917</v>
      </c>
      <c r="D151" s="84" t="s">
        <v>3652</v>
      </c>
      <c r="E151" s="84" t="b">
        <v>0</v>
      </c>
      <c r="F151" s="84" t="b">
        <v>0</v>
      </c>
      <c r="G151" s="84" t="b">
        <v>0</v>
      </c>
    </row>
    <row r="152" spans="1:7" ht="15">
      <c r="A152" s="84" t="s">
        <v>2857</v>
      </c>
      <c r="B152" s="84">
        <v>6</v>
      </c>
      <c r="C152" s="123">
        <v>0.0024339607945839917</v>
      </c>
      <c r="D152" s="84" t="s">
        <v>3652</v>
      </c>
      <c r="E152" s="84" t="b">
        <v>0</v>
      </c>
      <c r="F152" s="84" t="b">
        <v>0</v>
      </c>
      <c r="G152" s="84" t="b">
        <v>0</v>
      </c>
    </row>
    <row r="153" spans="1:7" ht="15">
      <c r="A153" s="84" t="s">
        <v>3422</v>
      </c>
      <c r="B153" s="84">
        <v>6</v>
      </c>
      <c r="C153" s="123">
        <v>0.0025475909013253813</v>
      </c>
      <c r="D153" s="84" t="s">
        <v>3652</v>
      </c>
      <c r="E153" s="84" t="b">
        <v>0</v>
      </c>
      <c r="F153" s="84" t="b">
        <v>0</v>
      </c>
      <c r="G153" s="84" t="b">
        <v>0</v>
      </c>
    </row>
    <row r="154" spans="1:7" ht="15">
      <c r="A154" s="84" t="s">
        <v>2884</v>
      </c>
      <c r="B154" s="84">
        <v>6</v>
      </c>
      <c r="C154" s="123">
        <v>0.0024339607945839917</v>
      </c>
      <c r="D154" s="84" t="s">
        <v>3652</v>
      </c>
      <c r="E154" s="84" t="b">
        <v>0</v>
      </c>
      <c r="F154" s="84" t="b">
        <v>0</v>
      </c>
      <c r="G154" s="84" t="b">
        <v>0</v>
      </c>
    </row>
    <row r="155" spans="1:7" ht="15">
      <c r="A155" s="84" t="s">
        <v>3423</v>
      </c>
      <c r="B155" s="84">
        <v>6</v>
      </c>
      <c r="C155" s="123">
        <v>0.0025475909013253813</v>
      </c>
      <c r="D155" s="84" t="s">
        <v>3652</v>
      </c>
      <c r="E155" s="84" t="b">
        <v>0</v>
      </c>
      <c r="F155" s="84" t="b">
        <v>1</v>
      </c>
      <c r="G155" s="84" t="b">
        <v>0</v>
      </c>
    </row>
    <row r="156" spans="1:7" ht="15">
      <c r="A156" s="84" t="s">
        <v>3424</v>
      </c>
      <c r="B156" s="84">
        <v>6</v>
      </c>
      <c r="C156" s="123">
        <v>0.0025475909013253813</v>
      </c>
      <c r="D156" s="84" t="s">
        <v>3652</v>
      </c>
      <c r="E156" s="84" t="b">
        <v>0</v>
      </c>
      <c r="F156" s="84" t="b">
        <v>0</v>
      </c>
      <c r="G156" s="84" t="b">
        <v>0</v>
      </c>
    </row>
    <row r="157" spans="1:7" ht="15">
      <c r="A157" s="84" t="s">
        <v>3425</v>
      </c>
      <c r="B157" s="84">
        <v>6</v>
      </c>
      <c r="C157" s="123">
        <v>0.0024339607945839917</v>
      </c>
      <c r="D157" s="84" t="s">
        <v>3652</v>
      </c>
      <c r="E157" s="84" t="b">
        <v>0</v>
      </c>
      <c r="F157" s="84" t="b">
        <v>0</v>
      </c>
      <c r="G157" s="84" t="b">
        <v>0</v>
      </c>
    </row>
    <row r="158" spans="1:7" ht="15">
      <c r="A158" s="84" t="s">
        <v>3426</v>
      </c>
      <c r="B158" s="84">
        <v>6</v>
      </c>
      <c r="C158" s="123">
        <v>0.0024339607945839917</v>
      </c>
      <c r="D158" s="84" t="s">
        <v>3652</v>
      </c>
      <c r="E158" s="84" t="b">
        <v>0</v>
      </c>
      <c r="F158" s="84" t="b">
        <v>0</v>
      </c>
      <c r="G158" s="84" t="b">
        <v>0</v>
      </c>
    </row>
    <row r="159" spans="1:7" ht="15">
      <c r="A159" s="84" t="s">
        <v>3427</v>
      </c>
      <c r="B159" s="84">
        <v>6</v>
      </c>
      <c r="C159" s="123">
        <v>0.0024339607945839917</v>
      </c>
      <c r="D159" s="84" t="s">
        <v>3652</v>
      </c>
      <c r="E159" s="84" t="b">
        <v>0</v>
      </c>
      <c r="F159" s="84" t="b">
        <v>0</v>
      </c>
      <c r="G159" s="84" t="b">
        <v>0</v>
      </c>
    </row>
    <row r="160" spans="1:7" ht="15">
      <c r="A160" s="84" t="s">
        <v>3428</v>
      </c>
      <c r="B160" s="84">
        <v>6</v>
      </c>
      <c r="C160" s="123">
        <v>0.0024339607945839917</v>
      </c>
      <c r="D160" s="84" t="s">
        <v>3652</v>
      </c>
      <c r="E160" s="84" t="b">
        <v>0</v>
      </c>
      <c r="F160" s="84" t="b">
        <v>0</v>
      </c>
      <c r="G160" s="84" t="b">
        <v>0</v>
      </c>
    </row>
    <row r="161" spans="1:7" ht="15">
      <c r="A161" s="84" t="s">
        <v>3429</v>
      </c>
      <c r="B161" s="84">
        <v>6</v>
      </c>
      <c r="C161" s="123">
        <v>0.0024339607945839917</v>
      </c>
      <c r="D161" s="84" t="s">
        <v>3652</v>
      </c>
      <c r="E161" s="84" t="b">
        <v>0</v>
      </c>
      <c r="F161" s="84" t="b">
        <v>0</v>
      </c>
      <c r="G161" s="84" t="b">
        <v>0</v>
      </c>
    </row>
    <row r="162" spans="1:7" ht="15">
      <c r="A162" s="84" t="s">
        <v>3430</v>
      </c>
      <c r="B162" s="84">
        <v>6</v>
      </c>
      <c r="C162" s="123">
        <v>0.0024339607945839917</v>
      </c>
      <c r="D162" s="84" t="s">
        <v>3652</v>
      </c>
      <c r="E162" s="84" t="b">
        <v>0</v>
      </c>
      <c r="F162" s="84" t="b">
        <v>0</v>
      </c>
      <c r="G162" s="84" t="b">
        <v>0</v>
      </c>
    </row>
    <row r="163" spans="1:7" ht="15">
      <c r="A163" s="84" t="s">
        <v>3431</v>
      </c>
      <c r="B163" s="84">
        <v>5</v>
      </c>
      <c r="C163" s="123">
        <v>0.0021229924177711508</v>
      </c>
      <c r="D163" s="84" t="s">
        <v>3652</v>
      </c>
      <c r="E163" s="84" t="b">
        <v>0</v>
      </c>
      <c r="F163" s="84" t="b">
        <v>0</v>
      </c>
      <c r="G163" s="84" t="b">
        <v>0</v>
      </c>
    </row>
    <row r="164" spans="1:7" ht="15">
      <c r="A164" s="84" t="s">
        <v>3432</v>
      </c>
      <c r="B164" s="84">
        <v>5</v>
      </c>
      <c r="C164" s="123">
        <v>0.002388298265195638</v>
      </c>
      <c r="D164" s="84" t="s">
        <v>3652</v>
      </c>
      <c r="E164" s="84" t="b">
        <v>0</v>
      </c>
      <c r="F164" s="84" t="b">
        <v>0</v>
      </c>
      <c r="G164" s="84" t="b">
        <v>0</v>
      </c>
    </row>
    <row r="165" spans="1:7" ht="15">
      <c r="A165" s="84" t="s">
        <v>3433</v>
      </c>
      <c r="B165" s="84">
        <v>5</v>
      </c>
      <c r="C165" s="123">
        <v>0.0021229924177711508</v>
      </c>
      <c r="D165" s="84" t="s">
        <v>3652</v>
      </c>
      <c r="E165" s="84" t="b">
        <v>0</v>
      </c>
      <c r="F165" s="84" t="b">
        <v>0</v>
      </c>
      <c r="G165" s="84" t="b">
        <v>0</v>
      </c>
    </row>
    <row r="166" spans="1:7" ht="15">
      <c r="A166" s="84" t="s">
        <v>3434</v>
      </c>
      <c r="B166" s="84">
        <v>5</v>
      </c>
      <c r="C166" s="123">
        <v>0.0021229924177711508</v>
      </c>
      <c r="D166" s="84" t="s">
        <v>3652</v>
      </c>
      <c r="E166" s="84" t="b">
        <v>0</v>
      </c>
      <c r="F166" s="84" t="b">
        <v>0</v>
      </c>
      <c r="G166" s="84" t="b">
        <v>0</v>
      </c>
    </row>
    <row r="167" spans="1:7" ht="15">
      <c r="A167" s="84" t="s">
        <v>3435</v>
      </c>
      <c r="B167" s="84">
        <v>5</v>
      </c>
      <c r="C167" s="123">
        <v>0.0021229924177711508</v>
      </c>
      <c r="D167" s="84" t="s">
        <v>3652</v>
      </c>
      <c r="E167" s="84" t="b">
        <v>0</v>
      </c>
      <c r="F167" s="84" t="b">
        <v>1</v>
      </c>
      <c r="G167" s="84" t="b">
        <v>0</v>
      </c>
    </row>
    <row r="168" spans="1:7" ht="15">
      <c r="A168" s="84" t="s">
        <v>3436</v>
      </c>
      <c r="B168" s="84">
        <v>5</v>
      </c>
      <c r="C168" s="123">
        <v>0.0021229924177711508</v>
      </c>
      <c r="D168" s="84" t="s">
        <v>3652</v>
      </c>
      <c r="E168" s="84" t="b">
        <v>0</v>
      </c>
      <c r="F168" s="84" t="b">
        <v>0</v>
      </c>
      <c r="G168" s="84" t="b">
        <v>0</v>
      </c>
    </row>
    <row r="169" spans="1:7" ht="15">
      <c r="A169" s="84" t="s">
        <v>3437</v>
      </c>
      <c r="B169" s="84">
        <v>5</v>
      </c>
      <c r="C169" s="123">
        <v>0.0021229924177711508</v>
      </c>
      <c r="D169" s="84" t="s">
        <v>3652</v>
      </c>
      <c r="E169" s="84" t="b">
        <v>0</v>
      </c>
      <c r="F169" s="84" t="b">
        <v>0</v>
      </c>
      <c r="G169" s="84" t="b">
        <v>0</v>
      </c>
    </row>
    <row r="170" spans="1:7" ht="15">
      <c r="A170" s="84" t="s">
        <v>3438</v>
      </c>
      <c r="B170" s="84">
        <v>5</v>
      </c>
      <c r="C170" s="123">
        <v>0.0021229924177711508</v>
      </c>
      <c r="D170" s="84" t="s">
        <v>3652</v>
      </c>
      <c r="E170" s="84" t="b">
        <v>0</v>
      </c>
      <c r="F170" s="84" t="b">
        <v>0</v>
      </c>
      <c r="G170" s="84" t="b">
        <v>0</v>
      </c>
    </row>
    <row r="171" spans="1:7" ht="15">
      <c r="A171" s="84" t="s">
        <v>3439</v>
      </c>
      <c r="B171" s="84">
        <v>5</v>
      </c>
      <c r="C171" s="123">
        <v>0.0021229924177711508</v>
      </c>
      <c r="D171" s="84" t="s">
        <v>3652</v>
      </c>
      <c r="E171" s="84" t="b">
        <v>0</v>
      </c>
      <c r="F171" s="84" t="b">
        <v>0</v>
      </c>
      <c r="G171" s="84" t="b">
        <v>0</v>
      </c>
    </row>
    <row r="172" spans="1:7" ht="15">
      <c r="A172" s="84" t="s">
        <v>3440</v>
      </c>
      <c r="B172" s="84">
        <v>5</v>
      </c>
      <c r="C172" s="123">
        <v>0.0021229924177711508</v>
      </c>
      <c r="D172" s="84" t="s">
        <v>3652</v>
      </c>
      <c r="E172" s="84" t="b">
        <v>0</v>
      </c>
      <c r="F172" s="84" t="b">
        <v>0</v>
      </c>
      <c r="G172" s="84" t="b">
        <v>0</v>
      </c>
    </row>
    <row r="173" spans="1:7" ht="15">
      <c r="A173" s="84" t="s">
        <v>3441</v>
      </c>
      <c r="B173" s="84">
        <v>5</v>
      </c>
      <c r="C173" s="123">
        <v>0.0021229924177711508</v>
      </c>
      <c r="D173" s="84" t="s">
        <v>3652</v>
      </c>
      <c r="E173" s="84" t="b">
        <v>0</v>
      </c>
      <c r="F173" s="84" t="b">
        <v>0</v>
      </c>
      <c r="G173" s="84" t="b">
        <v>0</v>
      </c>
    </row>
    <row r="174" spans="1:7" ht="15">
      <c r="A174" s="84" t="s">
        <v>3442</v>
      </c>
      <c r="B174" s="84">
        <v>5</v>
      </c>
      <c r="C174" s="123">
        <v>0.0021229924177711508</v>
      </c>
      <c r="D174" s="84" t="s">
        <v>3652</v>
      </c>
      <c r="E174" s="84" t="b">
        <v>0</v>
      </c>
      <c r="F174" s="84" t="b">
        <v>0</v>
      </c>
      <c r="G174" s="84" t="b">
        <v>0</v>
      </c>
    </row>
    <row r="175" spans="1:7" ht="15">
      <c r="A175" s="84" t="s">
        <v>2788</v>
      </c>
      <c r="B175" s="84">
        <v>5</v>
      </c>
      <c r="C175" s="123">
        <v>0.0021229924177711508</v>
      </c>
      <c r="D175" s="84" t="s">
        <v>3652</v>
      </c>
      <c r="E175" s="84" t="b">
        <v>0</v>
      </c>
      <c r="F175" s="84" t="b">
        <v>0</v>
      </c>
      <c r="G175" s="84" t="b">
        <v>0</v>
      </c>
    </row>
    <row r="176" spans="1:7" ht="15">
      <c r="A176" s="84" t="s">
        <v>3443</v>
      </c>
      <c r="B176" s="84">
        <v>5</v>
      </c>
      <c r="C176" s="123">
        <v>0.002388298265195638</v>
      </c>
      <c r="D176" s="84" t="s">
        <v>3652</v>
      </c>
      <c r="E176" s="84" t="b">
        <v>0</v>
      </c>
      <c r="F176" s="84" t="b">
        <v>0</v>
      </c>
      <c r="G176" s="84" t="b">
        <v>0</v>
      </c>
    </row>
    <row r="177" spans="1:7" ht="15">
      <c r="A177" s="84" t="s">
        <v>3444</v>
      </c>
      <c r="B177" s="84">
        <v>5</v>
      </c>
      <c r="C177" s="123">
        <v>0.002388298265195638</v>
      </c>
      <c r="D177" s="84" t="s">
        <v>3652</v>
      </c>
      <c r="E177" s="84" t="b">
        <v>0</v>
      </c>
      <c r="F177" s="84" t="b">
        <v>0</v>
      </c>
      <c r="G177" s="84" t="b">
        <v>0</v>
      </c>
    </row>
    <row r="178" spans="1:7" ht="15">
      <c r="A178" s="84" t="s">
        <v>3445</v>
      </c>
      <c r="B178" s="84">
        <v>5</v>
      </c>
      <c r="C178" s="123">
        <v>0.0021229924177711508</v>
      </c>
      <c r="D178" s="84" t="s">
        <v>3652</v>
      </c>
      <c r="E178" s="84" t="b">
        <v>0</v>
      </c>
      <c r="F178" s="84" t="b">
        <v>0</v>
      </c>
      <c r="G178" s="84" t="b">
        <v>0</v>
      </c>
    </row>
    <row r="179" spans="1:7" ht="15">
      <c r="A179" s="84" t="s">
        <v>3446</v>
      </c>
      <c r="B179" s="84">
        <v>5</v>
      </c>
      <c r="C179" s="123">
        <v>0.0021229924177711508</v>
      </c>
      <c r="D179" s="84" t="s">
        <v>3652</v>
      </c>
      <c r="E179" s="84" t="b">
        <v>0</v>
      </c>
      <c r="F179" s="84" t="b">
        <v>0</v>
      </c>
      <c r="G179" s="84" t="b">
        <v>0</v>
      </c>
    </row>
    <row r="180" spans="1:7" ht="15">
      <c r="A180" s="84" t="s">
        <v>330</v>
      </c>
      <c r="B180" s="84">
        <v>5</v>
      </c>
      <c r="C180" s="123">
        <v>0.0021229924177711508</v>
      </c>
      <c r="D180" s="84" t="s">
        <v>3652</v>
      </c>
      <c r="E180" s="84" t="b">
        <v>0</v>
      </c>
      <c r="F180" s="84" t="b">
        <v>0</v>
      </c>
      <c r="G180" s="84" t="b">
        <v>0</v>
      </c>
    </row>
    <row r="181" spans="1:7" ht="15">
      <c r="A181" s="84" t="s">
        <v>3447</v>
      </c>
      <c r="B181" s="84">
        <v>5</v>
      </c>
      <c r="C181" s="123">
        <v>0.0021229924177711508</v>
      </c>
      <c r="D181" s="84" t="s">
        <v>3652</v>
      </c>
      <c r="E181" s="84" t="b">
        <v>0</v>
      </c>
      <c r="F181" s="84" t="b">
        <v>0</v>
      </c>
      <c r="G181" s="84" t="b">
        <v>0</v>
      </c>
    </row>
    <row r="182" spans="1:7" ht="15">
      <c r="A182" s="84" t="s">
        <v>3448</v>
      </c>
      <c r="B182" s="84">
        <v>5</v>
      </c>
      <c r="C182" s="123">
        <v>0.0021229924177711508</v>
      </c>
      <c r="D182" s="84" t="s">
        <v>3652</v>
      </c>
      <c r="E182" s="84" t="b">
        <v>0</v>
      </c>
      <c r="F182" s="84" t="b">
        <v>0</v>
      </c>
      <c r="G182" s="84" t="b">
        <v>0</v>
      </c>
    </row>
    <row r="183" spans="1:7" ht="15">
      <c r="A183" s="84" t="s">
        <v>3449</v>
      </c>
      <c r="B183" s="84">
        <v>5</v>
      </c>
      <c r="C183" s="123">
        <v>0.0021229924177711508</v>
      </c>
      <c r="D183" s="84" t="s">
        <v>3652</v>
      </c>
      <c r="E183" s="84" t="b">
        <v>0</v>
      </c>
      <c r="F183" s="84" t="b">
        <v>0</v>
      </c>
      <c r="G183" s="84" t="b">
        <v>0</v>
      </c>
    </row>
    <row r="184" spans="1:7" ht="15">
      <c r="A184" s="84" t="s">
        <v>3450</v>
      </c>
      <c r="B184" s="84">
        <v>5</v>
      </c>
      <c r="C184" s="123">
        <v>0.0021229924177711508</v>
      </c>
      <c r="D184" s="84" t="s">
        <v>3652</v>
      </c>
      <c r="E184" s="84" t="b">
        <v>0</v>
      </c>
      <c r="F184" s="84" t="b">
        <v>0</v>
      </c>
      <c r="G184" s="84" t="b">
        <v>0</v>
      </c>
    </row>
    <row r="185" spans="1:7" ht="15">
      <c r="A185" s="84" t="s">
        <v>3451</v>
      </c>
      <c r="B185" s="84">
        <v>5</v>
      </c>
      <c r="C185" s="123">
        <v>0.0021229924177711508</v>
      </c>
      <c r="D185" s="84" t="s">
        <v>3652</v>
      </c>
      <c r="E185" s="84" t="b">
        <v>0</v>
      </c>
      <c r="F185" s="84" t="b">
        <v>0</v>
      </c>
      <c r="G185" s="84" t="b">
        <v>0</v>
      </c>
    </row>
    <row r="186" spans="1:7" ht="15">
      <c r="A186" s="84" t="s">
        <v>3452</v>
      </c>
      <c r="B186" s="84">
        <v>5</v>
      </c>
      <c r="C186" s="123">
        <v>0.0021229924177711508</v>
      </c>
      <c r="D186" s="84" t="s">
        <v>3652</v>
      </c>
      <c r="E186" s="84" t="b">
        <v>0</v>
      </c>
      <c r="F186" s="84" t="b">
        <v>1</v>
      </c>
      <c r="G186" s="84" t="b">
        <v>0</v>
      </c>
    </row>
    <row r="187" spans="1:7" ht="15">
      <c r="A187" s="84" t="s">
        <v>3453</v>
      </c>
      <c r="B187" s="84">
        <v>5</v>
      </c>
      <c r="C187" s="123">
        <v>0.0021229924177711508</v>
      </c>
      <c r="D187" s="84" t="s">
        <v>3652</v>
      </c>
      <c r="E187" s="84" t="b">
        <v>1</v>
      </c>
      <c r="F187" s="84" t="b">
        <v>0</v>
      </c>
      <c r="G187" s="84" t="b">
        <v>0</v>
      </c>
    </row>
    <row r="188" spans="1:7" ht="15">
      <c r="A188" s="84" t="s">
        <v>3454</v>
      </c>
      <c r="B188" s="84">
        <v>5</v>
      </c>
      <c r="C188" s="123">
        <v>0.0021229924177711508</v>
      </c>
      <c r="D188" s="84" t="s">
        <v>3652</v>
      </c>
      <c r="E188" s="84" t="b">
        <v>0</v>
      </c>
      <c r="F188" s="84" t="b">
        <v>0</v>
      </c>
      <c r="G188" s="84" t="b">
        <v>0</v>
      </c>
    </row>
    <row r="189" spans="1:7" ht="15">
      <c r="A189" s="84" t="s">
        <v>3455</v>
      </c>
      <c r="B189" s="84">
        <v>5</v>
      </c>
      <c r="C189" s="123">
        <v>0.0021229924177711508</v>
      </c>
      <c r="D189" s="84" t="s">
        <v>3652</v>
      </c>
      <c r="E189" s="84" t="b">
        <v>0</v>
      </c>
      <c r="F189" s="84" t="b">
        <v>0</v>
      </c>
      <c r="G189" s="84" t="b">
        <v>0</v>
      </c>
    </row>
    <row r="190" spans="1:7" ht="15">
      <c r="A190" s="84" t="s">
        <v>2890</v>
      </c>
      <c r="B190" s="84">
        <v>5</v>
      </c>
      <c r="C190" s="123">
        <v>0.002388298265195638</v>
      </c>
      <c r="D190" s="84" t="s">
        <v>3652</v>
      </c>
      <c r="E190" s="84" t="b">
        <v>0</v>
      </c>
      <c r="F190" s="84" t="b">
        <v>0</v>
      </c>
      <c r="G190" s="84" t="b">
        <v>0</v>
      </c>
    </row>
    <row r="191" spans="1:7" ht="15">
      <c r="A191" s="84" t="s">
        <v>212</v>
      </c>
      <c r="B191" s="84">
        <v>5</v>
      </c>
      <c r="C191" s="123">
        <v>0.0021229924177711508</v>
      </c>
      <c r="D191" s="84" t="s">
        <v>3652</v>
      </c>
      <c r="E191" s="84" t="b">
        <v>0</v>
      </c>
      <c r="F191" s="84" t="b">
        <v>0</v>
      </c>
      <c r="G191" s="84" t="b">
        <v>0</v>
      </c>
    </row>
    <row r="192" spans="1:7" ht="15">
      <c r="A192" s="84" t="s">
        <v>3456</v>
      </c>
      <c r="B192" s="84">
        <v>5</v>
      </c>
      <c r="C192" s="123">
        <v>0.0021229924177711508</v>
      </c>
      <c r="D192" s="84" t="s">
        <v>3652</v>
      </c>
      <c r="E192" s="84" t="b">
        <v>0</v>
      </c>
      <c r="F192" s="84" t="b">
        <v>0</v>
      </c>
      <c r="G192" s="84" t="b">
        <v>0</v>
      </c>
    </row>
    <row r="193" spans="1:7" ht="15">
      <c r="A193" s="84" t="s">
        <v>2880</v>
      </c>
      <c r="B193" s="84">
        <v>5</v>
      </c>
      <c r="C193" s="123">
        <v>0.0021229924177711508</v>
      </c>
      <c r="D193" s="84" t="s">
        <v>3652</v>
      </c>
      <c r="E193" s="84" t="b">
        <v>0</v>
      </c>
      <c r="F193" s="84" t="b">
        <v>0</v>
      </c>
      <c r="G193" s="84" t="b">
        <v>0</v>
      </c>
    </row>
    <row r="194" spans="1:7" ht="15">
      <c r="A194" s="84" t="s">
        <v>354</v>
      </c>
      <c r="B194" s="84">
        <v>5</v>
      </c>
      <c r="C194" s="123">
        <v>0.0021229924177711508</v>
      </c>
      <c r="D194" s="84" t="s">
        <v>3652</v>
      </c>
      <c r="E194" s="84" t="b">
        <v>0</v>
      </c>
      <c r="F194" s="84" t="b">
        <v>0</v>
      </c>
      <c r="G194" s="84" t="b">
        <v>0</v>
      </c>
    </row>
    <row r="195" spans="1:7" ht="15">
      <c r="A195" s="84" t="s">
        <v>3457</v>
      </c>
      <c r="B195" s="84">
        <v>5</v>
      </c>
      <c r="C195" s="123">
        <v>0.0021229924177711508</v>
      </c>
      <c r="D195" s="84" t="s">
        <v>3652</v>
      </c>
      <c r="E195" s="84" t="b">
        <v>0</v>
      </c>
      <c r="F195" s="84" t="b">
        <v>0</v>
      </c>
      <c r="G195" s="84" t="b">
        <v>0</v>
      </c>
    </row>
    <row r="196" spans="1:7" ht="15">
      <c r="A196" s="84" t="s">
        <v>3458</v>
      </c>
      <c r="B196" s="84">
        <v>4</v>
      </c>
      <c r="C196" s="123">
        <v>0.0017911086082260635</v>
      </c>
      <c r="D196" s="84" t="s">
        <v>3652</v>
      </c>
      <c r="E196" s="84" t="b">
        <v>0</v>
      </c>
      <c r="F196" s="84" t="b">
        <v>0</v>
      </c>
      <c r="G196" s="84" t="b">
        <v>0</v>
      </c>
    </row>
    <row r="197" spans="1:7" ht="15">
      <c r="A197" s="84" t="s">
        <v>3459</v>
      </c>
      <c r="B197" s="84">
        <v>4</v>
      </c>
      <c r="C197" s="123">
        <v>0.0019106386121565107</v>
      </c>
      <c r="D197" s="84" t="s">
        <v>3652</v>
      </c>
      <c r="E197" s="84" t="b">
        <v>0</v>
      </c>
      <c r="F197" s="84" t="b">
        <v>0</v>
      </c>
      <c r="G197" s="84" t="b">
        <v>0</v>
      </c>
    </row>
    <row r="198" spans="1:7" ht="15">
      <c r="A198" s="84" t="s">
        <v>3460</v>
      </c>
      <c r="B198" s="84">
        <v>4</v>
      </c>
      <c r="C198" s="123">
        <v>0.0017911086082260635</v>
      </c>
      <c r="D198" s="84" t="s">
        <v>3652</v>
      </c>
      <c r="E198" s="84" t="b">
        <v>0</v>
      </c>
      <c r="F198" s="84" t="b">
        <v>0</v>
      </c>
      <c r="G198" s="84" t="b">
        <v>0</v>
      </c>
    </row>
    <row r="199" spans="1:7" ht="15">
      <c r="A199" s="84" t="s">
        <v>3461</v>
      </c>
      <c r="B199" s="84">
        <v>4</v>
      </c>
      <c r="C199" s="123">
        <v>0.0019106386121565107</v>
      </c>
      <c r="D199" s="84" t="s">
        <v>3652</v>
      </c>
      <c r="E199" s="84" t="b">
        <v>0</v>
      </c>
      <c r="F199" s="84" t="b">
        <v>0</v>
      </c>
      <c r="G199" s="84" t="b">
        <v>0</v>
      </c>
    </row>
    <row r="200" spans="1:7" ht="15">
      <c r="A200" s="84" t="s">
        <v>3462</v>
      </c>
      <c r="B200" s="84">
        <v>4</v>
      </c>
      <c r="C200" s="123">
        <v>0.0017911086082260635</v>
      </c>
      <c r="D200" s="84" t="s">
        <v>3652</v>
      </c>
      <c r="E200" s="84" t="b">
        <v>0</v>
      </c>
      <c r="F200" s="84" t="b">
        <v>0</v>
      </c>
      <c r="G200" s="84" t="b">
        <v>0</v>
      </c>
    </row>
    <row r="201" spans="1:7" ht="15">
      <c r="A201" s="84" t="s">
        <v>357</v>
      </c>
      <c r="B201" s="84">
        <v>4</v>
      </c>
      <c r="C201" s="123">
        <v>0.0017911086082260635</v>
      </c>
      <c r="D201" s="84" t="s">
        <v>3652</v>
      </c>
      <c r="E201" s="84" t="b">
        <v>0</v>
      </c>
      <c r="F201" s="84" t="b">
        <v>0</v>
      </c>
      <c r="G201" s="84" t="b">
        <v>0</v>
      </c>
    </row>
    <row r="202" spans="1:7" ht="15">
      <c r="A202" s="84" t="s">
        <v>3463</v>
      </c>
      <c r="B202" s="84">
        <v>4</v>
      </c>
      <c r="C202" s="123">
        <v>0.0017911086082260635</v>
      </c>
      <c r="D202" s="84" t="s">
        <v>3652</v>
      </c>
      <c r="E202" s="84" t="b">
        <v>0</v>
      </c>
      <c r="F202" s="84" t="b">
        <v>0</v>
      </c>
      <c r="G202" s="84" t="b">
        <v>0</v>
      </c>
    </row>
    <row r="203" spans="1:7" ht="15">
      <c r="A203" s="84" t="s">
        <v>3464</v>
      </c>
      <c r="B203" s="84">
        <v>4</v>
      </c>
      <c r="C203" s="123">
        <v>0.0017911086082260635</v>
      </c>
      <c r="D203" s="84" t="s">
        <v>3652</v>
      </c>
      <c r="E203" s="84" t="b">
        <v>0</v>
      </c>
      <c r="F203" s="84" t="b">
        <v>0</v>
      </c>
      <c r="G203" s="84" t="b">
        <v>0</v>
      </c>
    </row>
    <row r="204" spans="1:7" ht="15">
      <c r="A204" s="84" t="s">
        <v>3465</v>
      </c>
      <c r="B204" s="84">
        <v>4</v>
      </c>
      <c r="C204" s="123">
        <v>0.0017911086082260635</v>
      </c>
      <c r="D204" s="84" t="s">
        <v>3652</v>
      </c>
      <c r="E204" s="84" t="b">
        <v>0</v>
      </c>
      <c r="F204" s="84" t="b">
        <v>1</v>
      </c>
      <c r="G204" s="84" t="b">
        <v>0</v>
      </c>
    </row>
    <row r="205" spans="1:7" ht="15">
      <c r="A205" s="84" t="s">
        <v>3466</v>
      </c>
      <c r="B205" s="84">
        <v>4</v>
      </c>
      <c r="C205" s="123">
        <v>0.0017911086082260635</v>
      </c>
      <c r="D205" s="84" t="s">
        <v>3652</v>
      </c>
      <c r="E205" s="84" t="b">
        <v>0</v>
      </c>
      <c r="F205" s="84" t="b">
        <v>0</v>
      </c>
      <c r="G205" s="84" t="b">
        <v>0</v>
      </c>
    </row>
    <row r="206" spans="1:7" ht="15">
      <c r="A206" s="84" t="s">
        <v>3467</v>
      </c>
      <c r="B206" s="84">
        <v>4</v>
      </c>
      <c r="C206" s="123">
        <v>0.0017911086082260635</v>
      </c>
      <c r="D206" s="84" t="s">
        <v>3652</v>
      </c>
      <c r="E206" s="84" t="b">
        <v>0</v>
      </c>
      <c r="F206" s="84" t="b">
        <v>0</v>
      </c>
      <c r="G206" s="84" t="b">
        <v>0</v>
      </c>
    </row>
    <row r="207" spans="1:7" ht="15">
      <c r="A207" s="84" t="s">
        <v>3468</v>
      </c>
      <c r="B207" s="84">
        <v>4</v>
      </c>
      <c r="C207" s="123">
        <v>0.0017911086082260635</v>
      </c>
      <c r="D207" s="84" t="s">
        <v>3652</v>
      </c>
      <c r="E207" s="84" t="b">
        <v>0</v>
      </c>
      <c r="F207" s="84" t="b">
        <v>0</v>
      </c>
      <c r="G207" s="84" t="b">
        <v>0</v>
      </c>
    </row>
    <row r="208" spans="1:7" ht="15">
      <c r="A208" s="84" t="s">
        <v>3469</v>
      </c>
      <c r="B208" s="84">
        <v>4</v>
      </c>
      <c r="C208" s="123">
        <v>0.0017911086082260635</v>
      </c>
      <c r="D208" s="84" t="s">
        <v>3652</v>
      </c>
      <c r="E208" s="84" t="b">
        <v>0</v>
      </c>
      <c r="F208" s="84" t="b">
        <v>0</v>
      </c>
      <c r="G208" s="84" t="b">
        <v>0</v>
      </c>
    </row>
    <row r="209" spans="1:7" ht="15">
      <c r="A209" s="84" t="s">
        <v>3470</v>
      </c>
      <c r="B209" s="84">
        <v>4</v>
      </c>
      <c r="C209" s="123">
        <v>0.0017911086082260635</v>
      </c>
      <c r="D209" s="84" t="s">
        <v>3652</v>
      </c>
      <c r="E209" s="84" t="b">
        <v>1</v>
      </c>
      <c r="F209" s="84" t="b">
        <v>0</v>
      </c>
      <c r="G209" s="84" t="b">
        <v>0</v>
      </c>
    </row>
    <row r="210" spans="1:7" ht="15">
      <c r="A210" s="84" t="s">
        <v>3471</v>
      </c>
      <c r="B210" s="84">
        <v>4</v>
      </c>
      <c r="C210" s="123">
        <v>0.0017911086082260635</v>
      </c>
      <c r="D210" s="84" t="s">
        <v>3652</v>
      </c>
      <c r="E210" s="84" t="b">
        <v>0</v>
      </c>
      <c r="F210" s="84" t="b">
        <v>0</v>
      </c>
      <c r="G210" s="84" t="b">
        <v>0</v>
      </c>
    </row>
    <row r="211" spans="1:7" ht="15">
      <c r="A211" s="84" t="s">
        <v>3472</v>
      </c>
      <c r="B211" s="84">
        <v>4</v>
      </c>
      <c r="C211" s="123">
        <v>0.0017911086082260635</v>
      </c>
      <c r="D211" s="84" t="s">
        <v>3652</v>
      </c>
      <c r="E211" s="84" t="b">
        <v>0</v>
      </c>
      <c r="F211" s="84" t="b">
        <v>0</v>
      </c>
      <c r="G211" s="84" t="b">
        <v>0</v>
      </c>
    </row>
    <row r="212" spans="1:7" ht="15">
      <c r="A212" s="84" t="s">
        <v>3473</v>
      </c>
      <c r="B212" s="84">
        <v>4</v>
      </c>
      <c r="C212" s="123">
        <v>0.0017911086082260635</v>
      </c>
      <c r="D212" s="84" t="s">
        <v>3652</v>
      </c>
      <c r="E212" s="84" t="b">
        <v>0</v>
      </c>
      <c r="F212" s="84" t="b">
        <v>0</v>
      </c>
      <c r="G212" s="84" t="b">
        <v>0</v>
      </c>
    </row>
    <row r="213" spans="1:7" ht="15">
      <c r="A213" s="84" t="s">
        <v>3474</v>
      </c>
      <c r="B213" s="84">
        <v>4</v>
      </c>
      <c r="C213" s="123">
        <v>0.0017911086082260635</v>
      </c>
      <c r="D213" s="84" t="s">
        <v>3652</v>
      </c>
      <c r="E213" s="84" t="b">
        <v>0</v>
      </c>
      <c r="F213" s="84" t="b">
        <v>0</v>
      </c>
      <c r="G213" s="84" t="b">
        <v>0</v>
      </c>
    </row>
    <row r="214" spans="1:7" ht="15">
      <c r="A214" s="84" t="s">
        <v>3475</v>
      </c>
      <c r="B214" s="84">
        <v>4</v>
      </c>
      <c r="C214" s="123">
        <v>0.0017911086082260635</v>
      </c>
      <c r="D214" s="84" t="s">
        <v>3652</v>
      </c>
      <c r="E214" s="84" t="b">
        <v>1</v>
      </c>
      <c r="F214" s="84" t="b">
        <v>0</v>
      </c>
      <c r="G214" s="84" t="b">
        <v>0</v>
      </c>
    </row>
    <row r="215" spans="1:7" ht="15">
      <c r="A215" s="84" t="s">
        <v>3476</v>
      </c>
      <c r="B215" s="84">
        <v>4</v>
      </c>
      <c r="C215" s="123">
        <v>0.0017911086082260635</v>
      </c>
      <c r="D215" s="84" t="s">
        <v>3652</v>
      </c>
      <c r="E215" s="84" t="b">
        <v>1</v>
      </c>
      <c r="F215" s="84" t="b">
        <v>0</v>
      </c>
      <c r="G215" s="84" t="b">
        <v>0</v>
      </c>
    </row>
    <row r="216" spans="1:7" ht="15">
      <c r="A216" s="84" t="s">
        <v>3477</v>
      </c>
      <c r="B216" s="84">
        <v>4</v>
      </c>
      <c r="C216" s="123">
        <v>0.0017911086082260635</v>
      </c>
      <c r="D216" s="84" t="s">
        <v>3652</v>
      </c>
      <c r="E216" s="84" t="b">
        <v>0</v>
      </c>
      <c r="F216" s="84" t="b">
        <v>0</v>
      </c>
      <c r="G216" s="84" t="b">
        <v>0</v>
      </c>
    </row>
    <row r="217" spans="1:7" ht="15">
      <c r="A217" s="84" t="s">
        <v>382</v>
      </c>
      <c r="B217" s="84">
        <v>4</v>
      </c>
      <c r="C217" s="123">
        <v>0.0017911086082260635</v>
      </c>
      <c r="D217" s="84" t="s">
        <v>3652</v>
      </c>
      <c r="E217" s="84" t="b">
        <v>0</v>
      </c>
      <c r="F217" s="84" t="b">
        <v>0</v>
      </c>
      <c r="G217" s="84" t="b">
        <v>0</v>
      </c>
    </row>
    <row r="218" spans="1:7" ht="15">
      <c r="A218" s="84" t="s">
        <v>3478</v>
      </c>
      <c r="B218" s="84">
        <v>4</v>
      </c>
      <c r="C218" s="123">
        <v>0.0017911086082260635</v>
      </c>
      <c r="D218" s="84" t="s">
        <v>3652</v>
      </c>
      <c r="E218" s="84" t="b">
        <v>0</v>
      </c>
      <c r="F218" s="84" t="b">
        <v>0</v>
      </c>
      <c r="G218" s="84" t="b">
        <v>0</v>
      </c>
    </row>
    <row r="219" spans="1:7" ht="15">
      <c r="A219" s="84" t="s">
        <v>3479</v>
      </c>
      <c r="B219" s="84">
        <v>4</v>
      </c>
      <c r="C219" s="123">
        <v>0.0017911086082260635</v>
      </c>
      <c r="D219" s="84" t="s">
        <v>3652</v>
      </c>
      <c r="E219" s="84" t="b">
        <v>0</v>
      </c>
      <c r="F219" s="84" t="b">
        <v>0</v>
      </c>
      <c r="G219" s="84" t="b">
        <v>0</v>
      </c>
    </row>
    <row r="220" spans="1:7" ht="15">
      <c r="A220" s="84" t="s">
        <v>3480</v>
      </c>
      <c r="B220" s="84">
        <v>4</v>
      </c>
      <c r="C220" s="123">
        <v>0.0017911086082260635</v>
      </c>
      <c r="D220" s="84" t="s">
        <v>3652</v>
      </c>
      <c r="E220" s="84" t="b">
        <v>0</v>
      </c>
      <c r="F220" s="84" t="b">
        <v>0</v>
      </c>
      <c r="G220" s="84" t="b">
        <v>0</v>
      </c>
    </row>
    <row r="221" spans="1:7" ht="15">
      <c r="A221" s="84" t="s">
        <v>3481</v>
      </c>
      <c r="B221" s="84">
        <v>4</v>
      </c>
      <c r="C221" s="123">
        <v>0.0017911086082260635</v>
      </c>
      <c r="D221" s="84" t="s">
        <v>3652</v>
      </c>
      <c r="E221" s="84" t="b">
        <v>0</v>
      </c>
      <c r="F221" s="84" t="b">
        <v>0</v>
      </c>
      <c r="G221" s="84" t="b">
        <v>0</v>
      </c>
    </row>
    <row r="222" spans="1:7" ht="15">
      <c r="A222" s="84" t="s">
        <v>3482</v>
      </c>
      <c r="B222" s="84">
        <v>4</v>
      </c>
      <c r="C222" s="123">
        <v>0.0017911086082260635</v>
      </c>
      <c r="D222" s="84" t="s">
        <v>3652</v>
      </c>
      <c r="E222" s="84" t="b">
        <v>0</v>
      </c>
      <c r="F222" s="84" t="b">
        <v>0</v>
      </c>
      <c r="G222" s="84" t="b">
        <v>0</v>
      </c>
    </row>
    <row r="223" spans="1:7" ht="15">
      <c r="A223" s="84" t="s">
        <v>3483</v>
      </c>
      <c r="B223" s="84">
        <v>4</v>
      </c>
      <c r="C223" s="123">
        <v>0.0017911086082260635</v>
      </c>
      <c r="D223" s="84" t="s">
        <v>3652</v>
      </c>
      <c r="E223" s="84" t="b">
        <v>0</v>
      </c>
      <c r="F223" s="84" t="b">
        <v>0</v>
      </c>
      <c r="G223" s="84" t="b">
        <v>0</v>
      </c>
    </row>
    <row r="224" spans="1:7" ht="15">
      <c r="A224" s="84" t="s">
        <v>3484</v>
      </c>
      <c r="B224" s="84">
        <v>4</v>
      </c>
      <c r="C224" s="123">
        <v>0.0017911086082260635</v>
      </c>
      <c r="D224" s="84" t="s">
        <v>3652</v>
      </c>
      <c r="E224" s="84" t="b">
        <v>0</v>
      </c>
      <c r="F224" s="84" t="b">
        <v>0</v>
      </c>
      <c r="G224" s="84" t="b">
        <v>0</v>
      </c>
    </row>
    <row r="225" spans="1:7" ht="15">
      <c r="A225" s="84" t="s">
        <v>3485</v>
      </c>
      <c r="B225" s="84">
        <v>4</v>
      </c>
      <c r="C225" s="123">
        <v>0.0017911086082260635</v>
      </c>
      <c r="D225" s="84" t="s">
        <v>3652</v>
      </c>
      <c r="E225" s="84" t="b">
        <v>0</v>
      </c>
      <c r="F225" s="84" t="b">
        <v>0</v>
      </c>
      <c r="G225" s="84" t="b">
        <v>0</v>
      </c>
    </row>
    <row r="226" spans="1:7" ht="15">
      <c r="A226" s="84" t="s">
        <v>3486</v>
      </c>
      <c r="B226" s="84">
        <v>4</v>
      </c>
      <c r="C226" s="123">
        <v>0.0017911086082260635</v>
      </c>
      <c r="D226" s="84" t="s">
        <v>3652</v>
      </c>
      <c r="E226" s="84" t="b">
        <v>0</v>
      </c>
      <c r="F226" s="84" t="b">
        <v>0</v>
      </c>
      <c r="G226" s="84" t="b">
        <v>0</v>
      </c>
    </row>
    <row r="227" spans="1:7" ht="15">
      <c r="A227" s="84" t="s">
        <v>3487</v>
      </c>
      <c r="B227" s="84">
        <v>4</v>
      </c>
      <c r="C227" s="123">
        <v>0.0017911086082260635</v>
      </c>
      <c r="D227" s="84" t="s">
        <v>3652</v>
      </c>
      <c r="E227" s="84" t="b">
        <v>0</v>
      </c>
      <c r="F227" s="84" t="b">
        <v>0</v>
      </c>
      <c r="G227" s="84" t="b">
        <v>0</v>
      </c>
    </row>
    <row r="228" spans="1:7" ht="15">
      <c r="A228" s="84" t="s">
        <v>3488</v>
      </c>
      <c r="B228" s="84">
        <v>4</v>
      </c>
      <c r="C228" s="123">
        <v>0.0017911086082260635</v>
      </c>
      <c r="D228" s="84" t="s">
        <v>3652</v>
      </c>
      <c r="E228" s="84" t="b">
        <v>0</v>
      </c>
      <c r="F228" s="84" t="b">
        <v>0</v>
      </c>
      <c r="G228" s="84" t="b">
        <v>0</v>
      </c>
    </row>
    <row r="229" spans="1:7" ht="15">
      <c r="A229" s="84" t="s">
        <v>3489</v>
      </c>
      <c r="B229" s="84">
        <v>4</v>
      </c>
      <c r="C229" s="123">
        <v>0.0017911086082260635</v>
      </c>
      <c r="D229" s="84" t="s">
        <v>3652</v>
      </c>
      <c r="E229" s="84" t="b">
        <v>0</v>
      </c>
      <c r="F229" s="84" t="b">
        <v>1</v>
      </c>
      <c r="G229" s="84" t="b">
        <v>0</v>
      </c>
    </row>
    <row r="230" spans="1:7" ht="15">
      <c r="A230" s="84" t="s">
        <v>3490</v>
      </c>
      <c r="B230" s="84">
        <v>4</v>
      </c>
      <c r="C230" s="123">
        <v>0.0017911086082260635</v>
      </c>
      <c r="D230" s="84" t="s">
        <v>3652</v>
      </c>
      <c r="E230" s="84" t="b">
        <v>0</v>
      </c>
      <c r="F230" s="84" t="b">
        <v>0</v>
      </c>
      <c r="G230" s="84" t="b">
        <v>0</v>
      </c>
    </row>
    <row r="231" spans="1:7" ht="15">
      <c r="A231" s="84" t="s">
        <v>3491</v>
      </c>
      <c r="B231" s="84">
        <v>4</v>
      </c>
      <c r="C231" s="123">
        <v>0.0017911086082260635</v>
      </c>
      <c r="D231" s="84" t="s">
        <v>3652</v>
      </c>
      <c r="E231" s="84" t="b">
        <v>0</v>
      </c>
      <c r="F231" s="84" t="b">
        <v>0</v>
      </c>
      <c r="G231" s="84" t="b">
        <v>0</v>
      </c>
    </row>
    <row r="232" spans="1:7" ht="15">
      <c r="A232" s="84" t="s">
        <v>3492</v>
      </c>
      <c r="B232" s="84">
        <v>4</v>
      </c>
      <c r="C232" s="123">
        <v>0.0017911086082260635</v>
      </c>
      <c r="D232" s="84" t="s">
        <v>3652</v>
      </c>
      <c r="E232" s="84" t="b">
        <v>0</v>
      </c>
      <c r="F232" s="84" t="b">
        <v>0</v>
      </c>
      <c r="G232" s="84" t="b">
        <v>0</v>
      </c>
    </row>
    <row r="233" spans="1:7" ht="15">
      <c r="A233" s="84" t="s">
        <v>3493</v>
      </c>
      <c r="B233" s="84">
        <v>4</v>
      </c>
      <c r="C233" s="123">
        <v>0.0017911086082260635</v>
      </c>
      <c r="D233" s="84" t="s">
        <v>3652</v>
      </c>
      <c r="E233" s="84" t="b">
        <v>0</v>
      </c>
      <c r="F233" s="84" t="b">
        <v>0</v>
      </c>
      <c r="G233" s="84" t="b">
        <v>0</v>
      </c>
    </row>
    <row r="234" spans="1:7" ht="15">
      <c r="A234" s="84" t="s">
        <v>3494</v>
      </c>
      <c r="B234" s="84">
        <v>4</v>
      </c>
      <c r="C234" s="123">
        <v>0.0017911086082260635</v>
      </c>
      <c r="D234" s="84" t="s">
        <v>3652</v>
      </c>
      <c r="E234" s="84" t="b">
        <v>0</v>
      </c>
      <c r="F234" s="84" t="b">
        <v>0</v>
      </c>
      <c r="G234" s="84" t="b">
        <v>0</v>
      </c>
    </row>
    <row r="235" spans="1:7" ht="15">
      <c r="A235" s="84" t="s">
        <v>3495</v>
      </c>
      <c r="B235" s="84">
        <v>4</v>
      </c>
      <c r="C235" s="123">
        <v>0.0017911086082260635</v>
      </c>
      <c r="D235" s="84" t="s">
        <v>3652</v>
      </c>
      <c r="E235" s="84" t="b">
        <v>0</v>
      </c>
      <c r="F235" s="84" t="b">
        <v>0</v>
      </c>
      <c r="G235" s="84" t="b">
        <v>0</v>
      </c>
    </row>
    <row r="236" spans="1:7" ht="15">
      <c r="A236" s="84" t="s">
        <v>3496</v>
      </c>
      <c r="B236" s="84">
        <v>4</v>
      </c>
      <c r="C236" s="123">
        <v>0.0017911086082260635</v>
      </c>
      <c r="D236" s="84" t="s">
        <v>3652</v>
      </c>
      <c r="E236" s="84" t="b">
        <v>0</v>
      </c>
      <c r="F236" s="84" t="b">
        <v>0</v>
      </c>
      <c r="G236" s="84" t="b">
        <v>0</v>
      </c>
    </row>
    <row r="237" spans="1:7" ht="15">
      <c r="A237" s="84" t="s">
        <v>3497</v>
      </c>
      <c r="B237" s="84">
        <v>4</v>
      </c>
      <c r="C237" s="123">
        <v>0.0017911086082260635</v>
      </c>
      <c r="D237" s="84" t="s">
        <v>3652</v>
      </c>
      <c r="E237" s="84" t="b">
        <v>1</v>
      </c>
      <c r="F237" s="84" t="b">
        <v>0</v>
      </c>
      <c r="G237" s="84" t="b">
        <v>0</v>
      </c>
    </row>
    <row r="238" spans="1:7" ht="15">
      <c r="A238" s="84" t="s">
        <v>3498</v>
      </c>
      <c r="B238" s="84">
        <v>4</v>
      </c>
      <c r="C238" s="123">
        <v>0.0017911086082260635</v>
      </c>
      <c r="D238" s="84" t="s">
        <v>3652</v>
      </c>
      <c r="E238" s="84" t="b">
        <v>0</v>
      </c>
      <c r="F238" s="84" t="b">
        <v>0</v>
      </c>
      <c r="G238" s="84" t="b">
        <v>0</v>
      </c>
    </row>
    <row r="239" spans="1:7" ht="15">
      <c r="A239" s="84" t="s">
        <v>3499</v>
      </c>
      <c r="B239" s="84">
        <v>4</v>
      </c>
      <c r="C239" s="123">
        <v>0.0017911086082260635</v>
      </c>
      <c r="D239" s="84" t="s">
        <v>3652</v>
      </c>
      <c r="E239" s="84" t="b">
        <v>0</v>
      </c>
      <c r="F239" s="84" t="b">
        <v>0</v>
      </c>
      <c r="G239" s="84" t="b">
        <v>0</v>
      </c>
    </row>
    <row r="240" spans="1:7" ht="15">
      <c r="A240" s="84" t="s">
        <v>3500</v>
      </c>
      <c r="B240" s="84">
        <v>4</v>
      </c>
      <c r="C240" s="123">
        <v>0.0017911086082260635</v>
      </c>
      <c r="D240" s="84" t="s">
        <v>3652</v>
      </c>
      <c r="E240" s="84" t="b">
        <v>0</v>
      </c>
      <c r="F240" s="84" t="b">
        <v>0</v>
      </c>
      <c r="G240" s="84" t="b">
        <v>0</v>
      </c>
    </row>
    <row r="241" spans="1:7" ht="15">
      <c r="A241" s="84" t="s">
        <v>2853</v>
      </c>
      <c r="B241" s="84">
        <v>4</v>
      </c>
      <c r="C241" s="123">
        <v>0.0017911086082260635</v>
      </c>
      <c r="D241" s="84" t="s">
        <v>3652</v>
      </c>
      <c r="E241" s="84" t="b">
        <v>0</v>
      </c>
      <c r="F241" s="84" t="b">
        <v>0</v>
      </c>
      <c r="G241" s="84" t="b">
        <v>0</v>
      </c>
    </row>
    <row r="242" spans="1:7" ht="15">
      <c r="A242" s="84" t="s">
        <v>2854</v>
      </c>
      <c r="B242" s="84">
        <v>4</v>
      </c>
      <c r="C242" s="123">
        <v>0.0017911086082260635</v>
      </c>
      <c r="D242" s="84" t="s">
        <v>3652</v>
      </c>
      <c r="E242" s="84" t="b">
        <v>1</v>
      </c>
      <c r="F242" s="84" t="b">
        <v>0</v>
      </c>
      <c r="G242" s="84" t="b">
        <v>0</v>
      </c>
    </row>
    <row r="243" spans="1:7" ht="15">
      <c r="A243" s="84" t="s">
        <v>351</v>
      </c>
      <c r="B243" s="84">
        <v>4</v>
      </c>
      <c r="C243" s="123">
        <v>0.0017911086082260635</v>
      </c>
      <c r="D243" s="84" t="s">
        <v>3652</v>
      </c>
      <c r="E243" s="84" t="b">
        <v>0</v>
      </c>
      <c r="F243" s="84" t="b">
        <v>0</v>
      </c>
      <c r="G243" s="84" t="b">
        <v>0</v>
      </c>
    </row>
    <row r="244" spans="1:7" ht="15">
      <c r="A244" s="84" t="s">
        <v>2858</v>
      </c>
      <c r="B244" s="84">
        <v>4</v>
      </c>
      <c r="C244" s="123">
        <v>0.0017911086082260635</v>
      </c>
      <c r="D244" s="84" t="s">
        <v>3652</v>
      </c>
      <c r="E244" s="84" t="b">
        <v>0</v>
      </c>
      <c r="F244" s="84" t="b">
        <v>0</v>
      </c>
      <c r="G244" s="84" t="b">
        <v>0</v>
      </c>
    </row>
    <row r="245" spans="1:7" ht="15">
      <c r="A245" s="84" t="s">
        <v>336</v>
      </c>
      <c r="B245" s="84">
        <v>4</v>
      </c>
      <c r="C245" s="123">
        <v>0.0017911086082260635</v>
      </c>
      <c r="D245" s="84" t="s">
        <v>3652</v>
      </c>
      <c r="E245" s="84" t="b">
        <v>0</v>
      </c>
      <c r="F245" s="84" t="b">
        <v>0</v>
      </c>
      <c r="G245" s="84" t="b">
        <v>0</v>
      </c>
    </row>
    <row r="246" spans="1:7" ht="15">
      <c r="A246" s="84" t="s">
        <v>590</v>
      </c>
      <c r="B246" s="84">
        <v>4</v>
      </c>
      <c r="C246" s="123">
        <v>0.0017911086082260635</v>
      </c>
      <c r="D246" s="84" t="s">
        <v>3652</v>
      </c>
      <c r="E246" s="84" t="b">
        <v>0</v>
      </c>
      <c r="F246" s="84" t="b">
        <v>0</v>
      </c>
      <c r="G246" s="84" t="b">
        <v>0</v>
      </c>
    </row>
    <row r="247" spans="1:7" ht="15">
      <c r="A247" s="84" t="s">
        <v>353</v>
      </c>
      <c r="B247" s="84">
        <v>4</v>
      </c>
      <c r="C247" s="123">
        <v>0.0017911086082260635</v>
      </c>
      <c r="D247" s="84" t="s">
        <v>3652</v>
      </c>
      <c r="E247" s="84" t="b">
        <v>0</v>
      </c>
      <c r="F247" s="84" t="b">
        <v>0</v>
      </c>
      <c r="G247" s="84" t="b">
        <v>0</v>
      </c>
    </row>
    <row r="248" spans="1:7" ht="15">
      <c r="A248" s="84" t="s">
        <v>3501</v>
      </c>
      <c r="B248" s="84">
        <v>3</v>
      </c>
      <c r="C248" s="123">
        <v>0.0014329789591173829</v>
      </c>
      <c r="D248" s="84" t="s">
        <v>3652</v>
      </c>
      <c r="E248" s="84" t="b">
        <v>0</v>
      </c>
      <c r="F248" s="84" t="b">
        <v>0</v>
      </c>
      <c r="G248" s="84" t="b">
        <v>0</v>
      </c>
    </row>
    <row r="249" spans="1:7" ht="15">
      <c r="A249" s="84" t="s">
        <v>3502</v>
      </c>
      <c r="B249" s="84">
        <v>3</v>
      </c>
      <c r="C249" s="123">
        <v>0.0014329789591173829</v>
      </c>
      <c r="D249" s="84" t="s">
        <v>3652</v>
      </c>
      <c r="E249" s="84" t="b">
        <v>1</v>
      </c>
      <c r="F249" s="84" t="b">
        <v>0</v>
      </c>
      <c r="G249" s="84" t="b">
        <v>0</v>
      </c>
    </row>
    <row r="250" spans="1:7" ht="15">
      <c r="A250" s="84" t="s">
        <v>3503</v>
      </c>
      <c r="B250" s="84">
        <v>3</v>
      </c>
      <c r="C250" s="123">
        <v>0.0014329789591173829</v>
      </c>
      <c r="D250" s="84" t="s">
        <v>3652</v>
      </c>
      <c r="E250" s="84" t="b">
        <v>1</v>
      </c>
      <c r="F250" s="84" t="b">
        <v>0</v>
      </c>
      <c r="G250" s="84" t="b">
        <v>0</v>
      </c>
    </row>
    <row r="251" spans="1:7" ht="15">
      <c r="A251" s="84" t="s">
        <v>3504</v>
      </c>
      <c r="B251" s="84">
        <v>3</v>
      </c>
      <c r="C251" s="123">
        <v>0.0014329789591173829</v>
      </c>
      <c r="D251" s="84" t="s">
        <v>3652</v>
      </c>
      <c r="E251" s="84" t="b">
        <v>0</v>
      </c>
      <c r="F251" s="84" t="b">
        <v>0</v>
      </c>
      <c r="G251" s="84" t="b">
        <v>0</v>
      </c>
    </row>
    <row r="252" spans="1:7" ht="15">
      <c r="A252" s="84" t="s">
        <v>3505</v>
      </c>
      <c r="B252" s="84">
        <v>3</v>
      </c>
      <c r="C252" s="123">
        <v>0.0014329789591173829</v>
      </c>
      <c r="D252" s="84" t="s">
        <v>3652</v>
      </c>
      <c r="E252" s="84" t="b">
        <v>0</v>
      </c>
      <c r="F252" s="84" t="b">
        <v>0</v>
      </c>
      <c r="G252" s="84" t="b">
        <v>0</v>
      </c>
    </row>
    <row r="253" spans="1:7" ht="15">
      <c r="A253" s="84" t="s">
        <v>3506</v>
      </c>
      <c r="B253" s="84">
        <v>3</v>
      </c>
      <c r="C253" s="123">
        <v>0.0014329789591173829</v>
      </c>
      <c r="D253" s="84" t="s">
        <v>3652</v>
      </c>
      <c r="E253" s="84" t="b">
        <v>0</v>
      </c>
      <c r="F253" s="84" t="b">
        <v>0</v>
      </c>
      <c r="G253" s="84" t="b">
        <v>0</v>
      </c>
    </row>
    <row r="254" spans="1:7" ht="15">
      <c r="A254" s="84" t="s">
        <v>3507</v>
      </c>
      <c r="B254" s="84">
        <v>3</v>
      </c>
      <c r="C254" s="123">
        <v>0.0014329789591173829</v>
      </c>
      <c r="D254" s="84" t="s">
        <v>3652</v>
      </c>
      <c r="E254" s="84" t="b">
        <v>0</v>
      </c>
      <c r="F254" s="84" t="b">
        <v>0</v>
      </c>
      <c r="G254" s="84" t="b">
        <v>0</v>
      </c>
    </row>
    <row r="255" spans="1:7" ht="15">
      <c r="A255" s="84" t="s">
        <v>3508</v>
      </c>
      <c r="B255" s="84">
        <v>3</v>
      </c>
      <c r="C255" s="123">
        <v>0.0014329789591173829</v>
      </c>
      <c r="D255" s="84" t="s">
        <v>3652</v>
      </c>
      <c r="E255" s="84" t="b">
        <v>0</v>
      </c>
      <c r="F255" s="84" t="b">
        <v>0</v>
      </c>
      <c r="G255" s="84" t="b">
        <v>0</v>
      </c>
    </row>
    <row r="256" spans="1:7" ht="15">
      <c r="A256" s="84" t="s">
        <v>3509</v>
      </c>
      <c r="B256" s="84">
        <v>3</v>
      </c>
      <c r="C256" s="123">
        <v>0.0014329789591173829</v>
      </c>
      <c r="D256" s="84" t="s">
        <v>3652</v>
      </c>
      <c r="E256" s="84" t="b">
        <v>0</v>
      </c>
      <c r="F256" s="84" t="b">
        <v>0</v>
      </c>
      <c r="G256" s="84" t="b">
        <v>0</v>
      </c>
    </row>
    <row r="257" spans="1:7" ht="15">
      <c r="A257" s="84" t="s">
        <v>2789</v>
      </c>
      <c r="B257" s="84">
        <v>3</v>
      </c>
      <c r="C257" s="123">
        <v>0.0014329789591173829</v>
      </c>
      <c r="D257" s="84" t="s">
        <v>3652</v>
      </c>
      <c r="E257" s="84" t="b">
        <v>0</v>
      </c>
      <c r="F257" s="84" t="b">
        <v>0</v>
      </c>
      <c r="G257" s="84" t="b">
        <v>0</v>
      </c>
    </row>
    <row r="258" spans="1:7" ht="15">
      <c r="A258" s="84" t="s">
        <v>3510</v>
      </c>
      <c r="B258" s="84">
        <v>3</v>
      </c>
      <c r="C258" s="123">
        <v>0.0014329789591173829</v>
      </c>
      <c r="D258" s="84" t="s">
        <v>3652</v>
      </c>
      <c r="E258" s="84" t="b">
        <v>0</v>
      </c>
      <c r="F258" s="84" t="b">
        <v>0</v>
      </c>
      <c r="G258" s="84" t="b">
        <v>0</v>
      </c>
    </row>
    <row r="259" spans="1:7" ht="15">
      <c r="A259" s="84" t="s">
        <v>3511</v>
      </c>
      <c r="B259" s="84">
        <v>3</v>
      </c>
      <c r="C259" s="123">
        <v>0.0014329789591173829</v>
      </c>
      <c r="D259" s="84" t="s">
        <v>3652</v>
      </c>
      <c r="E259" s="84" t="b">
        <v>0</v>
      </c>
      <c r="F259" s="84" t="b">
        <v>0</v>
      </c>
      <c r="G259" s="84" t="b">
        <v>0</v>
      </c>
    </row>
    <row r="260" spans="1:7" ht="15">
      <c r="A260" s="84" t="s">
        <v>2790</v>
      </c>
      <c r="B260" s="84">
        <v>3</v>
      </c>
      <c r="C260" s="123">
        <v>0.0014329789591173829</v>
      </c>
      <c r="D260" s="84" t="s">
        <v>3652</v>
      </c>
      <c r="E260" s="84" t="b">
        <v>0</v>
      </c>
      <c r="F260" s="84" t="b">
        <v>0</v>
      </c>
      <c r="G260" s="84" t="b">
        <v>0</v>
      </c>
    </row>
    <row r="261" spans="1:7" ht="15">
      <c r="A261" s="84" t="s">
        <v>3512</v>
      </c>
      <c r="B261" s="84">
        <v>3</v>
      </c>
      <c r="C261" s="123">
        <v>0.0014329789591173829</v>
      </c>
      <c r="D261" s="84" t="s">
        <v>3652</v>
      </c>
      <c r="E261" s="84" t="b">
        <v>1</v>
      </c>
      <c r="F261" s="84" t="b">
        <v>0</v>
      </c>
      <c r="G261" s="84" t="b">
        <v>0</v>
      </c>
    </row>
    <row r="262" spans="1:7" ht="15">
      <c r="A262" s="84" t="s">
        <v>3513</v>
      </c>
      <c r="B262" s="84">
        <v>3</v>
      </c>
      <c r="C262" s="123">
        <v>0.0014329789591173829</v>
      </c>
      <c r="D262" s="84" t="s">
        <v>3652</v>
      </c>
      <c r="E262" s="84" t="b">
        <v>0</v>
      </c>
      <c r="F262" s="84" t="b">
        <v>0</v>
      </c>
      <c r="G262" s="84" t="b">
        <v>0</v>
      </c>
    </row>
    <row r="263" spans="1:7" ht="15">
      <c r="A263" s="84" t="s">
        <v>3514</v>
      </c>
      <c r="B263" s="84">
        <v>3</v>
      </c>
      <c r="C263" s="123">
        <v>0.0014329789591173829</v>
      </c>
      <c r="D263" s="84" t="s">
        <v>3652</v>
      </c>
      <c r="E263" s="84" t="b">
        <v>0</v>
      </c>
      <c r="F263" s="84" t="b">
        <v>0</v>
      </c>
      <c r="G263" s="84" t="b">
        <v>0</v>
      </c>
    </row>
    <row r="264" spans="1:7" ht="15">
      <c r="A264" s="84" t="s">
        <v>3515</v>
      </c>
      <c r="B264" s="84">
        <v>3</v>
      </c>
      <c r="C264" s="123">
        <v>0.0015593300179949346</v>
      </c>
      <c r="D264" s="84" t="s">
        <v>3652</v>
      </c>
      <c r="E264" s="84" t="b">
        <v>0</v>
      </c>
      <c r="F264" s="84" t="b">
        <v>0</v>
      </c>
      <c r="G264" s="84" t="b">
        <v>0</v>
      </c>
    </row>
    <row r="265" spans="1:7" ht="15">
      <c r="A265" s="84" t="s">
        <v>3516</v>
      </c>
      <c r="B265" s="84">
        <v>3</v>
      </c>
      <c r="C265" s="123">
        <v>0.0014329789591173829</v>
      </c>
      <c r="D265" s="84" t="s">
        <v>3652</v>
      </c>
      <c r="E265" s="84" t="b">
        <v>0</v>
      </c>
      <c r="F265" s="84" t="b">
        <v>0</v>
      </c>
      <c r="G265" s="84" t="b">
        <v>0</v>
      </c>
    </row>
    <row r="266" spans="1:7" ht="15">
      <c r="A266" s="84" t="s">
        <v>3517</v>
      </c>
      <c r="B266" s="84">
        <v>3</v>
      </c>
      <c r="C266" s="123">
        <v>0.0015593300179949346</v>
      </c>
      <c r="D266" s="84" t="s">
        <v>3652</v>
      </c>
      <c r="E266" s="84" t="b">
        <v>0</v>
      </c>
      <c r="F266" s="84" t="b">
        <v>0</v>
      </c>
      <c r="G266" s="84" t="b">
        <v>0</v>
      </c>
    </row>
    <row r="267" spans="1:7" ht="15">
      <c r="A267" s="84" t="s">
        <v>3518</v>
      </c>
      <c r="B267" s="84">
        <v>3</v>
      </c>
      <c r="C267" s="123">
        <v>0.0014329789591173829</v>
      </c>
      <c r="D267" s="84" t="s">
        <v>3652</v>
      </c>
      <c r="E267" s="84" t="b">
        <v>0</v>
      </c>
      <c r="F267" s="84" t="b">
        <v>0</v>
      </c>
      <c r="G267" s="84" t="b">
        <v>0</v>
      </c>
    </row>
    <row r="268" spans="1:7" ht="15">
      <c r="A268" s="84" t="s">
        <v>3519</v>
      </c>
      <c r="B268" s="84">
        <v>3</v>
      </c>
      <c r="C268" s="123">
        <v>0.0014329789591173829</v>
      </c>
      <c r="D268" s="84" t="s">
        <v>3652</v>
      </c>
      <c r="E268" s="84" t="b">
        <v>0</v>
      </c>
      <c r="F268" s="84" t="b">
        <v>0</v>
      </c>
      <c r="G268" s="84" t="b">
        <v>0</v>
      </c>
    </row>
    <row r="269" spans="1:7" ht="15">
      <c r="A269" s="84" t="s">
        <v>3520</v>
      </c>
      <c r="B269" s="84">
        <v>3</v>
      </c>
      <c r="C269" s="123">
        <v>0.0014329789591173829</v>
      </c>
      <c r="D269" s="84" t="s">
        <v>3652</v>
      </c>
      <c r="E269" s="84" t="b">
        <v>0</v>
      </c>
      <c r="F269" s="84" t="b">
        <v>0</v>
      </c>
      <c r="G269" s="84" t="b">
        <v>0</v>
      </c>
    </row>
    <row r="270" spans="1:7" ht="15">
      <c r="A270" s="84" t="s">
        <v>3521</v>
      </c>
      <c r="B270" s="84">
        <v>3</v>
      </c>
      <c r="C270" s="123">
        <v>0.0014329789591173829</v>
      </c>
      <c r="D270" s="84" t="s">
        <v>3652</v>
      </c>
      <c r="E270" s="84" t="b">
        <v>0</v>
      </c>
      <c r="F270" s="84" t="b">
        <v>0</v>
      </c>
      <c r="G270" s="84" t="b">
        <v>0</v>
      </c>
    </row>
    <row r="271" spans="1:7" ht="15">
      <c r="A271" s="84" t="s">
        <v>3522</v>
      </c>
      <c r="B271" s="84">
        <v>3</v>
      </c>
      <c r="C271" s="123">
        <v>0.0014329789591173829</v>
      </c>
      <c r="D271" s="84" t="s">
        <v>3652</v>
      </c>
      <c r="E271" s="84" t="b">
        <v>0</v>
      </c>
      <c r="F271" s="84" t="b">
        <v>0</v>
      </c>
      <c r="G271" s="84" t="b">
        <v>0</v>
      </c>
    </row>
    <row r="272" spans="1:7" ht="15">
      <c r="A272" s="84" t="s">
        <v>3523</v>
      </c>
      <c r="B272" s="84">
        <v>3</v>
      </c>
      <c r="C272" s="123">
        <v>0.0014329789591173829</v>
      </c>
      <c r="D272" s="84" t="s">
        <v>3652</v>
      </c>
      <c r="E272" s="84" t="b">
        <v>0</v>
      </c>
      <c r="F272" s="84" t="b">
        <v>0</v>
      </c>
      <c r="G272" s="84" t="b">
        <v>0</v>
      </c>
    </row>
    <row r="273" spans="1:7" ht="15">
      <c r="A273" s="84" t="s">
        <v>2792</v>
      </c>
      <c r="B273" s="84">
        <v>3</v>
      </c>
      <c r="C273" s="123">
        <v>0.0014329789591173829</v>
      </c>
      <c r="D273" s="84" t="s">
        <v>3652</v>
      </c>
      <c r="E273" s="84" t="b">
        <v>0</v>
      </c>
      <c r="F273" s="84" t="b">
        <v>0</v>
      </c>
      <c r="G273" s="84" t="b">
        <v>0</v>
      </c>
    </row>
    <row r="274" spans="1:7" ht="15">
      <c r="A274" s="84" t="s">
        <v>2793</v>
      </c>
      <c r="B274" s="84">
        <v>3</v>
      </c>
      <c r="C274" s="123">
        <v>0.0014329789591173829</v>
      </c>
      <c r="D274" s="84" t="s">
        <v>3652</v>
      </c>
      <c r="E274" s="84" t="b">
        <v>0</v>
      </c>
      <c r="F274" s="84" t="b">
        <v>0</v>
      </c>
      <c r="G274" s="84" t="b">
        <v>0</v>
      </c>
    </row>
    <row r="275" spans="1:7" ht="15">
      <c r="A275" s="84" t="s">
        <v>3524</v>
      </c>
      <c r="B275" s="84">
        <v>3</v>
      </c>
      <c r="C275" s="123">
        <v>0.0014329789591173829</v>
      </c>
      <c r="D275" s="84" t="s">
        <v>3652</v>
      </c>
      <c r="E275" s="84" t="b">
        <v>0</v>
      </c>
      <c r="F275" s="84" t="b">
        <v>0</v>
      </c>
      <c r="G275" s="84" t="b">
        <v>0</v>
      </c>
    </row>
    <row r="276" spans="1:7" ht="15">
      <c r="A276" s="84" t="s">
        <v>3525</v>
      </c>
      <c r="B276" s="84">
        <v>3</v>
      </c>
      <c r="C276" s="123">
        <v>0.0014329789591173829</v>
      </c>
      <c r="D276" s="84" t="s">
        <v>3652</v>
      </c>
      <c r="E276" s="84" t="b">
        <v>1</v>
      </c>
      <c r="F276" s="84" t="b">
        <v>0</v>
      </c>
      <c r="G276" s="84" t="b">
        <v>0</v>
      </c>
    </row>
    <row r="277" spans="1:7" ht="15">
      <c r="A277" s="84" t="s">
        <v>3526</v>
      </c>
      <c r="B277" s="84">
        <v>3</v>
      </c>
      <c r="C277" s="123">
        <v>0.0014329789591173829</v>
      </c>
      <c r="D277" s="84" t="s">
        <v>3652</v>
      </c>
      <c r="E277" s="84" t="b">
        <v>0</v>
      </c>
      <c r="F277" s="84" t="b">
        <v>0</v>
      </c>
      <c r="G277" s="84" t="b">
        <v>0</v>
      </c>
    </row>
    <row r="278" spans="1:7" ht="15">
      <c r="A278" s="84" t="s">
        <v>3527</v>
      </c>
      <c r="B278" s="84">
        <v>3</v>
      </c>
      <c r="C278" s="123">
        <v>0.0014329789591173829</v>
      </c>
      <c r="D278" s="84" t="s">
        <v>3652</v>
      </c>
      <c r="E278" s="84" t="b">
        <v>0</v>
      </c>
      <c r="F278" s="84" t="b">
        <v>0</v>
      </c>
      <c r="G278" s="84" t="b">
        <v>0</v>
      </c>
    </row>
    <row r="279" spans="1:7" ht="15">
      <c r="A279" s="84" t="s">
        <v>2902</v>
      </c>
      <c r="B279" s="84">
        <v>3</v>
      </c>
      <c r="C279" s="123">
        <v>0.0014329789591173829</v>
      </c>
      <c r="D279" s="84" t="s">
        <v>3652</v>
      </c>
      <c r="E279" s="84" t="b">
        <v>0</v>
      </c>
      <c r="F279" s="84" t="b">
        <v>0</v>
      </c>
      <c r="G279" s="84" t="b">
        <v>0</v>
      </c>
    </row>
    <row r="280" spans="1:7" ht="15">
      <c r="A280" s="84" t="s">
        <v>3528</v>
      </c>
      <c r="B280" s="84">
        <v>3</v>
      </c>
      <c r="C280" s="123">
        <v>0.0015593300179949346</v>
      </c>
      <c r="D280" s="84" t="s">
        <v>3652</v>
      </c>
      <c r="E280" s="84" t="b">
        <v>0</v>
      </c>
      <c r="F280" s="84" t="b">
        <v>0</v>
      </c>
      <c r="G280" s="84" t="b">
        <v>0</v>
      </c>
    </row>
    <row r="281" spans="1:7" ht="15">
      <c r="A281" s="84" t="s">
        <v>3529</v>
      </c>
      <c r="B281" s="84">
        <v>3</v>
      </c>
      <c r="C281" s="123">
        <v>0.0014329789591173829</v>
      </c>
      <c r="D281" s="84" t="s">
        <v>3652</v>
      </c>
      <c r="E281" s="84" t="b">
        <v>1</v>
      </c>
      <c r="F281" s="84" t="b">
        <v>0</v>
      </c>
      <c r="G281" s="84" t="b">
        <v>0</v>
      </c>
    </row>
    <row r="282" spans="1:7" ht="15">
      <c r="A282" s="84" t="s">
        <v>3530</v>
      </c>
      <c r="B282" s="84">
        <v>3</v>
      </c>
      <c r="C282" s="123">
        <v>0.0014329789591173829</v>
      </c>
      <c r="D282" s="84" t="s">
        <v>3652</v>
      </c>
      <c r="E282" s="84" t="b">
        <v>0</v>
      </c>
      <c r="F282" s="84" t="b">
        <v>0</v>
      </c>
      <c r="G282" s="84" t="b">
        <v>0</v>
      </c>
    </row>
    <row r="283" spans="1:7" ht="15">
      <c r="A283" s="84" t="s">
        <v>308</v>
      </c>
      <c r="B283" s="84">
        <v>3</v>
      </c>
      <c r="C283" s="123">
        <v>0.0014329789591173829</v>
      </c>
      <c r="D283" s="84" t="s">
        <v>3652</v>
      </c>
      <c r="E283" s="84" t="b">
        <v>0</v>
      </c>
      <c r="F283" s="84" t="b">
        <v>0</v>
      </c>
      <c r="G283" s="84" t="b">
        <v>0</v>
      </c>
    </row>
    <row r="284" spans="1:7" ht="15">
      <c r="A284" s="84" t="s">
        <v>2877</v>
      </c>
      <c r="B284" s="84">
        <v>3</v>
      </c>
      <c r="C284" s="123">
        <v>0.0014329789591173829</v>
      </c>
      <c r="D284" s="84" t="s">
        <v>3652</v>
      </c>
      <c r="E284" s="84" t="b">
        <v>0</v>
      </c>
      <c r="F284" s="84" t="b">
        <v>0</v>
      </c>
      <c r="G284" s="84" t="b">
        <v>0</v>
      </c>
    </row>
    <row r="285" spans="1:7" ht="15">
      <c r="A285" s="84" t="s">
        <v>2878</v>
      </c>
      <c r="B285" s="84">
        <v>3</v>
      </c>
      <c r="C285" s="123">
        <v>0.0014329789591173829</v>
      </c>
      <c r="D285" s="84" t="s">
        <v>3652</v>
      </c>
      <c r="E285" s="84" t="b">
        <v>1</v>
      </c>
      <c r="F285" s="84" t="b">
        <v>0</v>
      </c>
      <c r="G285" s="84" t="b">
        <v>0</v>
      </c>
    </row>
    <row r="286" spans="1:7" ht="15">
      <c r="A286" s="84" t="s">
        <v>3531</v>
      </c>
      <c r="B286" s="84">
        <v>3</v>
      </c>
      <c r="C286" s="123">
        <v>0.0014329789591173829</v>
      </c>
      <c r="D286" s="84" t="s">
        <v>3652</v>
      </c>
      <c r="E286" s="84" t="b">
        <v>0</v>
      </c>
      <c r="F286" s="84" t="b">
        <v>0</v>
      </c>
      <c r="G286" s="84" t="b">
        <v>0</v>
      </c>
    </row>
    <row r="287" spans="1:7" ht="15">
      <c r="A287" s="84" t="s">
        <v>3532</v>
      </c>
      <c r="B287" s="84">
        <v>3</v>
      </c>
      <c r="C287" s="123">
        <v>0.0014329789591173829</v>
      </c>
      <c r="D287" s="84" t="s">
        <v>3652</v>
      </c>
      <c r="E287" s="84" t="b">
        <v>0</v>
      </c>
      <c r="F287" s="84" t="b">
        <v>0</v>
      </c>
      <c r="G287" s="84" t="b">
        <v>0</v>
      </c>
    </row>
    <row r="288" spans="1:7" ht="15">
      <c r="A288" s="84" t="s">
        <v>3533</v>
      </c>
      <c r="B288" s="84">
        <v>3</v>
      </c>
      <c r="C288" s="123">
        <v>0.0014329789591173829</v>
      </c>
      <c r="D288" s="84" t="s">
        <v>3652</v>
      </c>
      <c r="E288" s="84" t="b">
        <v>0</v>
      </c>
      <c r="F288" s="84" t="b">
        <v>0</v>
      </c>
      <c r="G288" s="84" t="b">
        <v>0</v>
      </c>
    </row>
    <row r="289" spans="1:7" ht="15">
      <c r="A289" s="84" t="s">
        <v>3534</v>
      </c>
      <c r="B289" s="84">
        <v>3</v>
      </c>
      <c r="C289" s="123">
        <v>0.0014329789591173829</v>
      </c>
      <c r="D289" s="84" t="s">
        <v>3652</v>
      </c>
      <c r="E289" s="84" t="b">
        <v>0</v>
      </c>
      <c r="F289" s="84" t="b">
        <v>0</v>
      </c>
      <c r="G289" s="84" t="b">
        <v>0</v>
      </c>
    </row>
    <row r="290" spans="1:7" ht="15">
      <c r="A290" s="84" t="s">
        <v>3535</v>
      </c>
      <c r="B290" s="84">
        <v>3</v>
      </c>
      <c r="C290" s="123">
        <v>0.0014329789591173829</v>
      </c>
      <c r="D290" s="84" t="s">
        <v>3652</v>
      </c>
      <c r="E290" s="84" t="b">
        <v>0</v>
      </c>
      <c r="F290" s="84" t="b">
        <v>0</v>
      </c>
      <c r="G290" s="84" t="b">
        <v>0</v>
      </c>
    </row>
    <row r="291" spans="1:7" ht="15">
      <c r="A291" s="84" t="s">
        <v>3536</v>
      </c>
      <c r="B291" s="84">
        <v>3</v>
      </c>
      <c r="C291" s="123">
        <v>0.0014329789591173829</v>
      </c>
      <c r="D291" s="84" t="s">
        <v>3652</v>
      </c>
      <c r="E291" s="84" t="b">
        <v>0</v>
      </c>
      <c r="F291" s="84" t="b">
        <v>0</v>
      </c>
      <c r="G291" s="84" t="b">
        <v>0</v>
      </c>
    </row>
    <row r="292" spans="1:7" ht="15">
      <c r="A292" s="84" t="s">
        <v>3537</v>
      </c>
      <c r="B292" s="84">
        <v>3</v>
      </c>
      <c r="C292" s="123">
        <v>0.0014329789591173829</v>
      </c>
      <c r="D292" s="84" t="s">
        <v>3652</v>
      </c>
      <c r="E292" s="84" t="b">
        <v>0</v>
      </c>
      <c r="F292" s="84" t="b">
        <v>0</v>
      </c>
      <c r="G292" s="84" t="b">
        <v>0</v>
      </c>
    </row>
    <row r="293" spans="1:7" ht="15">
      <c r="A293" s="84" t="s">
        <v>3538</v>
      </c>
      <c r="B293" s="84">
        <v>3</v>
      </c>
      <c r="C293" s="123">
        <v>0.0014329789591173829</v>
      </c>
      <c r="D293" s="84" t="s">
        <v>3652</v>
      </c>
      <c r="E293" s="84" t="b">
        <v>1</v>
      </c>
      <c r="F293" s="84" t="b">
        <v>0</v>
      </c>
      <c r="G293" s="84" t="b">
        <v>0</v>
      </c>
    </row>
    <row r="294" spans="1:7" ht="15">
      <c r="A294" s="84" t="s">
        <v>3539</v>
      </c>
      <c r="B294" s="84">
        <v>3</v>
      </c>
      <c r="C294" s="123">
        <v>0.0014329789591173829</v>
      </c>
      <c r="D294" s="84" t="s">
        <v>3652</v>
      </c>
      <c r="E294" s="84" t="b">
        <v>0</v>
      </c>
      <c r="F294" s="84" t="b">
        <v>0</v>
      </c>
      <c r="G294" s="84" t="b">
        <v>0</v>
      </c>
    </row>
    <row r="295" spans="1:7" ht="15">
      <c r="A295" s="84" t="s">
        <v>3540</v>
      </c>
      <c r="B295" s="84">
        <v>3</v>
      </c>
      <c r="C295" s="123">
        <v>0.0014329789591173829</v>
      </c>
      <c r="D295" s="84" t="s">
        <v>3652</v>
      </c>
      <c r="E295" s="84" t="b">
        <v>0</v>
      </c>
      <c r="F295" s="84" t="b">
        <v>0</v>
      </c>
      <c r="G295" s="84" t="b">
        <v>0</v>
      </c>
    </row>
    <row r="296" spans="1:7" ht="15">
      <c r="A296" s="84" t="s">
        <v>2882</v>
      </c>
      <c r="B296" s="84">
        <v>3</v>
      </c>
      <c r="C296" s="123">
        <v>0.0014329789591173829</v>
      </c>
      <c r="D296" s="84" t="s">
        <v>3652</v>
      </c>
      <c r="E296" s="84" t="b">
        <v>0</v>
      </c>
      <c r="F296" s="84" t="b">
        <v>0</v>
      </c>
      <c r="G296" s="84" t="b">
        <v>0</v>
      </c>
    </row>
    <row r="297" spans="1:7" ht="15">
      <c r="A297" s="84" t="s">
        <v>2883</v>
      </c>
      <c r="B297" s="84">
        <v>3</v>
      </c>
      <c r="C297" s="123">
        <v>0.0014329789591173829</v>
      </c>
      <c r="D297" s="84" t="s">
        <v>3652</v>
      </c>
      <c r="E297" s="84" t="b">
        <v>0</v>
      </c>
      <c r="F297" s="84" t="b">
        <v>0</v>
      </c>
      <c r="G297" s="84" t="b">
        <v>0</v>
      </c>
    </row>
    <row r="298" spans="1:7" ht="15">
      <c r="A298" s="84" t="s">
        <v>3541</v>
      </c>
      <c r="B298" s="84">
        <v>2</v>
      </c>
      <c r="C298" s="123">
        <v>0.0010395533453299566</v>
      </c>
      <c r="D298" s="84" t="s">
        <v>3652</v>
      </c>
      <c r="E298" s="84" t="b">
        <v>0</v>
      </c>
      <c r="F298" s="84" t="b">
        <v>0</v>
      </c>
      <c r="G298" s="84" t="b">
        <v>0</v>
      </c>
    </row>
    <row r="299" spans="1:7" ht="15">
      <c r="A299" s="84" t="s">
        <v>3542</v>
      </c>
      <c r="B299" s="84">
        <v>2</v>
      </c>
      <c r="C299" s="123">
        <v>0.0010395533453299566</v>
      </c>
      <c r="D299" s="84" t="s">
        <v>3652</v>
      </c>
      <c r="E299" s="84" t="b">
        <v>0</v>
      </c>
      <c r="F299" s="84" t="b">
        <v>0</v>
      </c>
      <c r="G299" s="84" t="b">
        <v>0</v>
      </c>
    </row>
    <row r="300" spans="1:7" ht="15">
      <c r="A300" s="84" t="s">
        <v>331</v>
      </c>
      <c r="B300" s="84">
        <v>2</v>
      </c>
      <c r="C300" s="123">
        <v>0.0010395533453299566</v>
      </c>
      <c r="D300" s="84" t="s">
        <v>3652</v>
      </c>
      <c r="E300" s="84" t="b">
        <v>0</v>
      </c>
      <c r="F300" s="84" t="b">
        <v>0</v>
      </c>
      <c r="G300" s="84" t="b">
        <v>0</v>
      </c>
    </row>
    <row r="301" spans="1:7" ht="15">
      <c r="A301" s="84" t="s">
        <v>361</v>
      </c>
      <c r="B301" s="84">
        <v>2</v>
      </c>
      <c r="C301" s="123">
        <v>0.0010395533453299566</v>
      </c>
      <c r="D301" s="84" t="s">
        <v>3652</v>
      </c>
      <c r="E301" s="84" t="b">
        <v>0</v>
      </c>
      <c r="F301" s="84" t="b">
        <v>0</v>
      </c>
      <c r="G301" s="84" t="b">
        <v>0</v>
      </c>
    </row>
    <row r="302" spans="1:7" ht="15">
      <c r="A302" s="84" t="s">
        <v>360</v>
      </c>
      <c r="B302" s="84">
        <v>2</v>
      </c>
      <c r="C302" s="123">
        <v>0.0010395533453299566</v>
      </c>
      <c r="D302" s="84" t="s">
        <v>3652</v>
      </c>
      <c r="E302" s="84" t="b">
        <v>0</v>
      </c>
      <c r="F302" s="84" t="b">
        <v>0</v>
      </c>
      <c r="G302" s="84" t="b">
        <v>0</v>
      </c>
    </row>
    <row r="303" spans="1:7" ht="15">
      <c r="A303" s="84" t="s">
        <v>3543</v>
      </c>
      <c r="B303" s="84">
        <v>2</v>
      </c>
      <c r="C303" s="123">
        <v>0.0010395533453299566</v>
      </c>
      <c r="D303" s="84" t="s">
        <v>3652</v>
      </c>
      <c r="E303" s="84" t="b">
        <v>0</v>
      </c>
      <c r="F303" s="84" t="b">
        <v>0</v>
      </c>
      <c r="G303" s="84" t="b">
        <v>0</v>
      </c>
    </row>
    <row r="304" spans="1:7" ht="15">
      <c r="A304" s="84" t="s">
        <v>3544</v>
      </c>
      <c r="B304" s="84">
        <v>2</v>
      </c>
      <c r="C304" s="123">
        <v>0.0010395533453299566</v>
      </c>
      <c r="D304" s="84" t="s">
        <v>3652</v>
      </c>
      <c r="E304" s="84" t="b">
        <v>0</v>
      </c>
      <c r="F304" s="84" t="b">
        <v>0</v>
      </c>
      <c r="G304" s="84" t="b">
        <v>0</v>
      </c>
    </row>
    <row r="305" spans="1:7" ht="15">
      <c r="A305" s="84" t="s">
        <v>3545</v>
      </c>
      <c r="B305" s="84">
        <v>2</v>
      </c>
      <c r="C305" s="123">
        <v>0.0010395533453299566</v>
      </c>
      <c r="D305" s="84" t="s">
        <v>3652</v>
      </c>
      <c r="E305" s="84" t="b">
        <v>0</v>
      </c>
      <c r="F305" s="84" t="b">
        <v>0</v>
      </c>
      <c r="G305" s="84" t="b">
        <v>0</v>
      </c>
    </row>
    <row r="306" spans="1:7" ht="15">
      <c r="A306" s="84" t="s">
        <v>3546</v>
      </c>
      <c r="B306" s="84">
        <v>2</v>
      </c>
      <c r="C306" s="123">
        <v>0.0010395533453299566</v>
      </c>
      <c r="D306" s="84" t="s">
        <v>3652</v>
      </c>
      <c r="E306" s="84" t="b">
        <v>0</v>
      </c>
      <c r="F306" s="84" t="b">
        <v>0</v>
      </c>
      <c r="G306" s="84" t="b">
        <v>0</v>
      </c>
    </row>
    <row r="307" spans="1:7" ht="15">
      <c r="A307" s="84" t="s">
        <v>3547</v>
      </c>
      <c r="B307" s="84">
        <v>2</v>
      </c>
      <c r="C307" s="123">
        <v>0.0010395533453299566</v>
      </c>
      <c r="D307" s="84" t="s">
        <v>3652</v>
      </c>
      <c r="E307" s="84" t="b">
        <v>0</v>
      </c>
      <c r="F307" s="84" t="b">
        <v>0</v>
      </c>
      <c r="G307" s="84" t="b">
        <v>0</v>
      </c>
    </row>
    <row r="308" spans="1:7" ht="15">
      <c r="A308" s="84" t="s">
        <v>3548</v>
      </c>
      <c r="B308" s="84">
        <v>2</v>
      </c>
      <c r="C308" s="123">
        <v>0.0010395533453299566</v>
      </c>
      <c r="D308" s="84" t="s">
        <v>3652</v>
      </c>
      <c r="E308" s="84" t="b">
        <v>0</v>
      </c>
      <c r="F308" s="84" t="b">
        <v>0</v>
      </c>
      <c r="G308" s="84" t="b">
        <v>0</v>
      </c>
    </row>
    <row r="309" spans="1:7" ht="15">
      <c r="A309" s="84" t="s">
        <v>3549</v>
      </c>
      <c r="B309" s="84">
        <v>2</v>
      </c>
      <c r="C309" s="123">
        <v>0.0010395533453299566</v>
      </c>
      <c r="D309" s="84" t="s">
        <v>3652</v>
      </c>
      <c r="E309" s="84" t="b">
        <v>0</v>
      </c>
      <c r="F309" s="84" t="b">
        <v>0</v>
      </c>
      <c r="G309" s="84" t="b">
        <v>0</v>
      </c>
    </row>
    <row r="310" spans="1:7" ht="15">
      <c r="A310" s="84" t="s">
        <v>3550</v>
      </c>
      <c r="B310" s="84">
        <v>2</v>
      </c>
      <c r="C310" s="123">
        <v>0.0010395533453299566</v>
      </c>
      <c r="D310" s="84" t="s">
        <v>3652</v>
      </c>
      <c r="E310" s="84" t="b">
        <v>0</v>
      </c>
      <c r="F310" s="84" t="b">
        <v>0</v>
      </c>
      <c r="G310" s="84" t="b">
        <v>0</v>
      </c>
    </row>
    <row r="311" spans="1:7" ht="15">
      <c r="A311" s="84" t="s">
        <v>3551</v>
      </c>
      <c r="B311" s="84">
        <v>2</v>
      </c>
      <c r="C311" s="123">
        <v>0.0010395533453299566</v>
      </c>
      <c r="D311" s="84" t="s">
        <v>3652</v>
      </c>
      <c r="E311" s="84" t="b">
        <v>1</v>
      </c>
      <c r="F311" s="84" t="b">
        <v>0</v>
      </c>
      <c r="G311" s="84" t="b">
        <v>0</v>
      </c>
    </row>
    <row r="312" spans="1:7" ht="15">
      <c r="A312" s="84" t="s">
        <v>3552</v>
      </c>
      <c r="B312" s="84">
        <v>2</v>
      </c>
      <c r="C312" s="123">
        <v>0.0010395533453299566</v>
      </c>
      <c r="D312" s="84" t="s">
        <v>3652</v>
      </c>
      <c r="E312" s="84" t="b">
        <v>0</v>
      </c>
      <c r="F312" s="84" t="b">
        <v>0</v>
      </c>
      <c r="G312" s="84" t="b">
        <v>0</v>
      </c>
    </row>
    <row r="313" spans="1:7" ht="15">
      <c r="A313" s="84" t="s">
        <v>3553</v>
      </c>
      <c r="B313" s="84">
        <v>2</v>
      </c>
      <c r="C313" s="123">
        <v>0.0010395533453299566</v>
      </c>
      <c r="D313" s="84" t="s">
        <v>3652</v>
      </c>
      <c r="E313" s="84" t="b">
        <v>0</v>
      </c>
      <c r="F313" s="84" t="b">
        <v>0</v>
      </c>
      <c r="G313" s="84" t="b">
        <v>0</v>
      </c>
    </row>
    <row r="314" spans="1:7" ht="15">
      <c r="A314" s="84" t="s">
        <v>3554</v>
      </c>
      <c r="B314" s="84">
        <v>2</v>
      </c>
      <c r="C314" s="123">
        <v>0.0010395533453299566</v>
      </c>
      <c r="D314" s="84" t="s">
        <v>3652</v>
      </c>
      <c r="E314" s="84" t="b">
        <v>0</v>
      </c>
      <c r="F314" s="84" t="b">
        <v>0</v>
      </c>
      <c r="G314" s="84" t="b">
        <v>0</v>
      </c>
    </row>
    <row r="315" spans="1:7" ht="15">
      <c r="A315" s="84" t="s">
        <v>3555</v>
      </c>
      <c r="B315" s="84">
        <v>2</v>
      </c>
      <c r="C315" s="123">
        <v>0.0010395533453299566</v>
      </c>
      <c r="D315" s="84" t="s">
        <v>3652</v>
      </c>
      <c r="E315" s="84" t="b">
        <v>0</v>
      </c>
      <c r="F315" s="84" t="b">
        <v>0</v>
      </c>
      <c r="G315" s="84" t="b">
        <v>0</v>
      </c>
    </row>
    <row r="316" spans="1:7" ht="15">
      <c r="A316" s="84" t="s">
        <v>3556</v>
      </c>
      <c r="B316" s="84">
        <v>2</v>
      </c>
      <c r="C316" s="123">
        <v>0.0010395533453299566</v>
      </c>
      <c r="D316" s="84" t="s">
        <v>3652</v>
      </c>
      <c r="E316" s="84" t="b">
        <v>0</v>
      </c>
      <c r="F316" s="84" t="b">
        <v>0</v>
      </c>
      <c r="G316" s="84" t="b">
        <v>0</v>
      </c>
    </row>
    <row r="317" spans="1:7" ht="15">
      <c r="A317" s="84" t="s">
        <v>390</v>
      </c>
      <c r="B317" s="84">
        <v>2</v>
      </c>
      <c r="C317" s="123">
        <v>0.0010395533453299566</v>
      </c>
      <c r="D317" s="84" t="s">
        <v>3652</v>
      </c>
      <c r="E317" s="84" t="b">
        <v>0</v>
      </c>
      <c r="F317" s="84" t="b">
        <v>0</v>
      </c>
      <c r="G317" s="84" t="b">
        <v>0</v>
      </c>
    </row>
    <row r="318" spans="1:7" ht="15">
      <c r="A318" s="84" t="s">
        <v>389</v>
      </c>
      <c r="B318" s="84">
        <v>2</v>
      </c>
      <c r="C318" s="123">
        <v>0.0010395533453299566</v>
      </c>
      <c r="D318" s="84" t="s">
        <v>3652</v>
      </c>
      <c r="E318" s="84" t="b">
        <v>0</v>
      </c>
      <c r="F318" s="84" t="b">
        <v>0</v>
      </c>
      <c r="G318" s="84" t="b">
        <v>0</v>
      </c>
    </row>
    <row r="319" spans="1:7" ht="15">
      <c r="A319" s="84" t="s">
        <v>388</v>
      </c>
      <c r="B319" s="84">
        <v>2</v>
      </c>
      <c r="C319" s="123">
        <v>0.0010395533453299566</v>
      </c>
      <c r="D319" s="84" t="s">
        <v>3652</v>
      </c>
      <c r="E319" s="84" t="b">
        <v>0</v>
      </c>
      <c r="F319" s="84" t="b">
        <v>0</v>
      </c>
      <c r="G319" s="84" t="b">
        <v>0</v>
      </c>
    </row>
    <row r="320" spans="1:7" ht="15">
      <c r="A320" s="84" t="s">
        <v>387</v>
      </c>
      <c r="B320" s="84">
        <v>2</v>
      </c>
      <c r="C320" s="123">
        <v>0.0010395533453299566</v>
      </c>
      <c r="D320" s="84" t="s">
        <v>3652</v>
      </c>
      <c r="E320" s="84" t="b">
        <v>0</v>
      </c>
      <c r="F320" s="84" t="b">
        <v>0</v>
      </c>
      <c r="G320" s="84" t="b">
        <v>0</v>
      </c>
    </row>
    <row r="321" spans="1:7" ht="15">
      <c r="A321" s="84" t="s">
        <v>3557</v>
      </c>
      <c r="B321" s="84">
        <v>2</v>
      </c>
      <c r="C321" s="123">
        <v>0.0010395533453299566</v>
      </c>
      <c r="D321" s="84" t="s">
        <v>3652</v>
      </c>
      <c r="E321" s="84" t="b">
        <v>0</v>
      </c>
      <c r="F321" s="84" t="b">
        <v>0</v>
      </c>
      <c r="G321" s="84" t="b">
        <v>0</v>
      </c>
    </row>
    <row r="322" spans="1:7" ht="15">
      <c r="A322" s="84" t="s">
        <v>3558</v>
      </c>
      <c r="B322" s="84">
        <v>2</v>
      </c>
      <c r="C322" s="123">
        <v>0.0011835523865468814</v>
      </c>
      <c r="D322" s="84" t="s">
        <v>3652</v>
      </c>
      <c r="E322" s="84" t="b">
        <v>0</v>
      </c>
      <c r="F322" s="84" t="b">
        <v>0</v>
      </c>
      <c r="G322" s="84" t="b">
        <v>0</v>
      </c>
    </row>
    <row r="323" spans="1:7" ht="15">
      <c r="A323" s="84" t="s">
        <v>3559</v>
      </c>
      <c r="B323" s="84">
        <v>2</v>
      </c>
      <c r="C323" s="123">
        <v>0.0010395533453299566</v>
      </c>
      <c r="D323" s="84" t="s">
        <v>3652</v>
      </c>
      <c r="E323" s="84" t="b">
        <v>0</v>
      </c>
      <c r="F323" s="84" t="b">
        <v>0</v>
      </c>
      <c r="G323" s="84" t="b">
        <v>0</v>
      </c>
    </row>
    <row r="324" spans="1:7" ht="15">
      <c r="A324" s="84" t="s">
        <v>3560</v>
      </c>
      <c r="B324" s="84">
        <v>2</v>
      </c>
      <c r="C324" s="123">
        <v>0.0010395533453299566</v>
      </c>
      <c r="D324" s="84" t="s">
        <v>3652</v>
      </c>
      <c r="E324" s="84" t="b">
        <v>0</v>
      </c>
      <c r="F324" s="84" t="b">
        <v>0</v>
      </c>
      <c r="G324" s="84" t="b">
        <v>0</v>
      </c>
    </row>
    <row r="325" spans="1:7" ht="15">
      <c r="A325" s="84" t="s">
        <v>3561</v>
      </c>
      <c r="B325" s="84">
        <v>2</v>
      </c>
      <c r="C325" s="123">
        <v>0.0010395533453299566</v>
      </c>
      <c r="D325" s="84" t="s">
        <v>3652</v>
      </c>
      <c r="E325" s="84" t="b">
        <v>0</v>
      </c>
      <c r="F325" s="84" t="b">
        <v>0</v>
      </c>
      <c r="G325" s="84" t="b">
        <v>0</v>
      </c>
    </row>
    <row r="326" spans="1:7" ht="15">
      <c r="A326" s="84" t="s">
        <v>3562</v>
      </c>
      <c r="B326" s="84">
        <v>2</v>
      </c>
      <c r="C326" s="123">
        <v>0.0010395533453299566</v>
      </c>
      <c r="D326" s="84" t="s">
        <v>3652</v>
      </c>
      <c r="E326" s="84" t="b">
        <v>0</v>
      </c>
      <c r="F326" s="84" t="b">
        <v>0</v>
      </c>
      <c r="G326" s="84" t="b">
        <v>0</v>
      </c>
    </row>
    <row r="327" spans="1:7" ht="15">
      <c r="A327" s="84" t="s">
        <v>3563</v>
      </c>
      <c r="B327" s="84">
        <v>2</v>
      </c>
      <c r="C327" s="123">
        <v>0.0010395533453299566</v>
      </c>
      <c r="D327" s="84" t="s">
        <v>3652</v>
      </c>
      <c r="E327" s="84" t="b">
        <v>0</v>
      </c>
      <c r="F327" s="84" t="b">
        <v>0</v>
      </c>
      <c r="G327" s="84" t="b">
        <v>0</v>
      </c>
    </row>
    <row r="328" spans="1:7" ht="15">
      <c r="A328" s="84" t="s">
        <v>3564</v>
      </c>
      <c r="B328" s="84">
        <v>2</v>
      </c>
      <c r="C328" s="123">
        <v>0.0010395533453299566</v>
      </c>
      <c r="D328" s="84" t="s">
        <v>3652</v>
      </c>
      <c r="E328" s="84" t="b">
        <v>0</v>
      </c>
      <c r="F328" s="84" t="b">
        <v>0</v>
      </c>
      <c r="G328" s="84" t="b">
        <v>0</v>
      </c>
    </row>
    <row r="329" spans="1:7" ht="15">
      <c r="A329" s="84" t="s">
        <v>3565</v>
      </c>
      <c r="B329" s="84">
        <v>2</v>
      </c>
      <c r="C329" s="123">
        <v>0.0010395533453299566</v>
      </c>
      <c r="D329" s="84" t="s">
        <v>3652</v>
      </c>
      <c r="E329" s="84" t="b">
        <v>1</v>
      </c>
      <c r="F329" s="84" t="b">
        <v>0</v>
      </c>
      <c r="G329" s="84" t="b">
        <v>0</v>
      </c>
    </row>
    <row r="330" spans="1:7" ht="15">
      <c r="A330" s="84" t="s">
        <v>329</v>
      </c>
      <c r="B330" s="84">
        <v>2</v>
      </c>
      <c r="C330" s="123">
        <v>0.0010395533453299566</v>
      </c>
      <c r="D330" s="84" t="s">
        <v>3652</v>
      </c>
      <c r="E330" s="84" t="b">
        <v>0</v>
      </c>
      <c r="F330" s="84" t="b">
        <v>0</v>
      </c>
      <c r="G330" s="84" t="b">
        <v>0</v>
      </c>
    </row>
    <row r="331" spans="1:7" ht="15">
      <c r="A331" s="84" t="s">
        <v>3566</v>
      </c>
      <c r="B331" s="84">
        <v>2</v>
      </c>
      <c r="C331" s="123">
        <v>0.0010395533453299566</v>
      </c>
      <c r="D331" s="84" t="s">
        <v>3652</v>
      </c>
      <c r="E331" s="84" t="b">
        <v>1</v>
      </c>
      <c r="F331" s="84" t="b">
        <v>0</v>
      </c>
      <c r="G331" s="84" t="b">
        <v>0</v>
      </c>
    </row>
    <row r="332" spans="1:7" ht="15">
      <c r="A332" s="84" t="s">
        <v>2801</v>
      </c>
      <c r="B332" s="84">
        <v>2</v>
      </c>
      <c r="C332" s="123">
        <v>0.0010395533453299566</v>
      </c>
      <c r="D332" s="84" t="s">
        <v>3652</v>
      </c>
      <c r="E332" s="84" t="b">
        <v>0</v>
      </c>
      <c r="F332" s="84" t="b">
        <v>0</v>
      </c>
      <c r="G332" s="84" t="b">
        <v>0</v>
      </c>
    </row>
    <row r="333" spans="1:7" ht="15">
      <c r="A333" s="84" t="s">
        <v>3567</v>
      </c>
      <c r="B333" s="84">
        <v>2</v>
      </c>
      <c r="C333" s="123">
        <v>0.0010395533453299566</v>
      </c>
      <c r="D333" s="84" t="s">
        <v>3652</v>
      </c>
      <c r="E333" s="84" t="b">
        <v>0</v>
      </c>
      <c r="F333" s="84" t="b">
        <v>0</v>
      </c>
      <c r="G333" s="84" t="b">
        <v>0</v>
      </c>
    </row>
    <row r="334" spans="1:7" ht="15">
      <c r="A334" s="84" t="s">
        <v>3568</v>
      </c>
      <c r="B334" s="84">
        <v>2</v>
      </c>
      <c r="C334" s="123">
        <v>0.0010395533453299566</v>
      </c>
      <c r="D334" s="84" t="s">
        <v>3652</v>
      </c>
      <c r="E334" s="84" t="b">
        <v>0</v>
      </c>
      <c r="F334" s="84" t="b">
        <v>0</v>
      </c>
      <c r="G334" s="84" t="b">
        <v>0</v>
      </c>
    </row>
    <row r="335" spans="1:7" ht="15">
      <c r="A335" s="84" t="s">
        <v>3569</v>
      </c>
      <c r="B335" s="84">
        <v>2</v>
      </c>
      <c r="C335" s="123">
        <v>0.0010395533453299566</v>
      </c>
      <c r="D335" s="84" t="s">
        <v>3652</v>
      </c>
      <c r="E335" s="84" t="b">
        <v>0</v>
      </c>
      <c r="F335" s="84" t="b">
        <v>0</v>
      </c>
      <c r="G335" s="84" t="b">
        <v>0</v>
      </c>
    </row>
    <row r="336" spans="1:7" ht="15">
      <c r="A336" s="84" t="s">
        <v>3570</v>
      </c>
      <c r="B336" s="84">
        <v>2</v>
      </c>
      <c r="C336" s="123">
        <v>0.0010395533453299566</v>
      </c>
      <c r="D336" s="84" t="s">
        <v>3652</v>
      </c>
      <c r="E336" s="84" t="b">
        <v>0</v>
      </c>
      <c r="F336" s="84" t="b">
        <v>0</v>
      </c>
      <c r="G336" s="84" t="b">
        <v>0</v>
      </c>
    </row>
    <row r="337" spans="1:7" ht="15">
      <c r="A337" s="84" t="s">
        <v>3571</v>
      </c>
      <c r="B337" s="84">
        <v>2</v>
      </c>
      <c r="C337" s="123">
        <v>0.0010395533453299566</v>
      </c>
      <c r="D337" s="84" t="s">
        <v>3652</v>
      </c>
      <c r="E337" s="84" t="b">
        <v>0</v>
      </c>
      <c r="F337" s="84" t="b">
        <v>0</v>
      </c>
      <c r="G337" s="84" t="b">
        <v>0</v>
      </c>
    </row>
    <row r="338" spans="1:7" ht="15">
      <c r="A338" s="84" t="s">
        <v>3572</v>
      </c>
      <c r="B338" s="84">
        <v>2</v>
      </c>
      <c r="C338" s="123">
        <v>0.0010395533453299566</v>
      </c>
      <c r="D338" s="84" t="s">
        <v>3652</v>
      </c>
      <c r="E338" s="84" t="b">
        <v>0</v>
      </c>
      <c r="F338" s="84" t="b">
        <v>0</v>
      </c>
      <c r="G338" s="84" t="b">
        <v>0</v>
      </c>
    </row>
    <row r="339" spans="1:7" ht="15">
      <c r="A339" s="84" t="s">
        <v>3573</v>
      </c>
      <c r="B339" s="84">
        <v>2</v>
      </c>
      <c r="C339" s="123">
        <v>0.0010395533453299566</v>
      </c>
      <c r="D339" s="84" t="s">
        <v>3652</v>
      </c>
      <c r="E339" s="84" t="b">
        <v>0</v>
      </c>
      <c r="F339" s="84" t="b">
        <v>0</v>
      </c>
      <c r="G339" s="84" t="b">
        <v>0</v>
      </c>
    </row>
    <row r="340" spans="1:7" ht="15">
      <c r="A340" s="84" t="s">
        <v>3574</v>
      </c>
      <c r="B340" s="84">
        <v>2</v>
      </c>
      <c r="C340" s="123">
        <v>0.0010395533453299566</v>
      </c>
      <c r="D340" s="84" t="s">
        <v>3652</v>
      </c>
      <c r="E340" s="84" t="b">
        <v>0</v>
      </c>
      <c r="F340" s="84" t="b">
        <v>0</v>
      </c>
      <c r="G340" s="84" t="b">
        <v>0</v>
      </c>
    </row>
    <row r="341" spans="1:7" ht="15">
      <c r="A341" s="84" t="s">
        <v>3575</v>
      </c>
      <c r="B341" s="84">
        <v>2</v>
      </c>
      <c r="C341" s="123">
        <v>0.0010395533453299566</v>
      </c>
      <c r="D341" s="84" t="s">
        <v>3652</v>
      </c>
      <c r="E341" s="84" t="b">
        <v>0</v>
      </c>
      <c r="F341" s="84" t="b">
        <v>0</v>
      </c>
      <c r="G341" s="84" t="b">
        <v>0</v>
      </c>
    </row>
    <row r="342" spans="1:7" ht="15">
      <c r="A342" s="84" t="s">
        <v>3576</v>
      </c>
      <c r="B342" s="84">
        <v>2</v>
      </c>
      <c r="C342" s="123">
        <v>0.0010395533453299566</v>
      </c>
      <c r="D342" s="84" t="s">
        <v>3652</v>
      </c>
      <c r="E342" s="84" t="b">
        <v>0</v>
      </c>
      <c r="F342" s="84" t="b">
        <v>0</v>
      </c>
      <c r="G342" s="84" t="b">
        <v>0</v>
      </c>
    </row>
    <row r="343" spans="1:7" ht="15">
      <c r="A343" s="84" t="s">
        <v>3577</v>
      </c>
      <c r="B343" s="84">
        <v>2</v>
      </c>
      <c r="C343" s="123">
        <v>0.0010395533453299566</v>
      </c>
      <c r="D343" s="84" t="s">
        <v>3652</v>
      </c>
      <c r="E343" s="84" t="b">
        <v>0</v>
      </c>
      <c r="F343" s="84" t="b">
        <v>0</v>
      </c>
      <c r="G343" s="84" t="b">
        <v>0</v>
      </c>
    </row>
    <row r="344" spans="1:7" ht="15">
      <c r="A344" s="84" t="s">
        <v>3578</v>
      </c>
      <c r="B344" s="84">
        <v>2</v>
      </c>
      <c r="C344" s="123">
        <v>0.0010395533453299566</v>
      </c>
      <c r="D344" s="84" t="s">
        <v>3652</v>
      </c>
      <c r="E344" s="84" t="b">
        <v>0</v>
      </c>
      <c r="F344" s="84" t="b">
        <v>0</v>
      </c>
      <c r="G344" s="84" t="b">
        <v>0</v>
      </c>
    </row>
    <row r="345" spans="1:7" ht="15">
      <c r="A345" s="84" t="s">
        <v>3579</v>
      </c>
      <c r="B345" s="84">
        <v>2</v>
      </c>
      <c r="C345" s="123">
        <v>0.0010395533453299566</v>
      </c>
      <c r="D345" s="84" t="s">
        <v>3652</v>
      </c>
      <c r="E345" s="84" t="b">
        <v>0</v>
      </c>
      <c r="F345" s="84" t="b">
        <v>0</v>
      </c>
      <c r="G345" s="84" t="b">
        <v>0</v>
      </c>
    </row>
    <row r="346" spans="1:7" ht="15">
      <c r="A346" s="84" t="s">
        <v>3580</v>
      </c>
      <c r="B346" s="84">
        <v>2</v>
      </c>
      <c r="C346" s="123">
        <v>0.0010395533453299566</v>
      </c>
      <c r="D346" s="84" t="s">
        <v>3652</v>
      </c>
      <c r="E346" s="84" t="b">
        <v>0</v>
      </c>
      <c r="F346" s="84" t="b">
        <v>0</v>
      </c>
      <c r="G346" s="84" t="b">
        <v>0</v>
      </c>
    </row>
    <row r="347" spans="1:7" ht="15">
      <c r="A347" s="84" t="s">
        <v>3581</v>
      </c>
      <c r="B347" s="84">
        <v>2</v>
      </c>
      <c r="C347" s="123">
        <v>0.0010395533453299566</v>
      </c>
      <c r="D347" s="84" t="s">
        <v>3652</v>
      </c>
      <c r="E347" s="84" t="b">
        <v>0</v>
      </c>
      <c r="F347" s="84" t="b">
        <v>0</v>
      </c>
      <c r="G347" s="84" t="b">
        <v>0</v>
      </c>
    </row>
    <row r="348" spans="1:7" ht="15">
      <c r="A348" s="84" t="s">
        <v>3582</v>
      </c>
      <c r="B348" s="84">
        <v>2</v>
      </c>
      <c r="C348" s="123">
        <v>0.0010395533453299566</v>
      </c>
      <c r="D348" s="84" t="s">
        <v>3652</v>
      </c>
      <c r="E348" s="84" t="b">
        <v>0</v>
      </c>
      <c r="F348" s="84" t="b">
        <v>0</v>
      </c>
      <c r="G348" s="84" t="b">
        <v>0</v>
      </c>
    </row>
    <row r="349" spans="1:7" ht="15">
      <c r="A349" s="84" t="s">
        <v>3583</v>
      </c>
      <c r="B349" s="84">
        <v>2</v>
      </c>
      <c r="C349" s="123">
        <v>0.0010395533453299566</v>
      </c>
      <c r="D349" s="84" t="s">
        <v>3652</v>
      </c>
      <c r="E349" s="84" t="b">
        <v>0</v>
      </c>
      <c r="F349" s="84" t="b">
        <v>0</v>
      </c>
      <c r="G349" s="84" t="b">
        <v>0</v>
      </c>
    </row>
    <row r="350" spans="1:7" ht="15">
      <c r="A350" s="84" t="s">
        <v>3584</v>
      </c>
      <c r="B350" s="84">
        <v>2</v>
      </c>
      <c r="C350" s="123">
        <v>0.0010395533453299566</v>
      </c>
      <c r="D350" s="84" t="s">
        <v>3652</v>
      </c>
      <c r="E350" s="84" t="b">
        <v>0</v>
      </c>
      <c r="F350" s="84" t="b">
        <v>0</v>
      </c>
      <c r="G350" s="84" t="b">
        <v>0</v>
      </c>
    </row>
    <row r="351" spans="1:7" ht="15">
      <c r="A351" s="84" t="s">
        <v>3585</v>
      </c>
      <c r="B351" s="84">
        <v>2</v>
      </c>
      <c r="C351" s="123">
        <v>0.0010395533453299566</v>
      </c>
      <c r="D351" s="84" t="s">
        <v>3652</v>
      </c>
      <c r="E351" s="84" t="b">
        <v>0</v>
      </c>
      <c r="F351" s="84" t="b">
        <v>0</v>
      </c>
      <c r="G351" s="84" t="b">
        <v>0</v>
      </c>
    </row>
    <row r="352" spans="1:7" ht="15">
      <c r="A352" s="84" t="s">
        <v>3586</v>
      </c>
      <c r="B352" s="84">
        <v>2</v>
      </c>
      <c r="C352" s="123">
        <v>0.0010395533453299566</v>
      </c>
      <c r="D352" s="84" t="s">
        <v>3652</v>
      </c>
      <c r="E352" s="84" t="b">
        <v>0</v>
      </c>
      <c r="F352" s="84" t="b">
        <v>0</v>
      </c>
      <c r="G352" s="84" t="b">
        <v>0</v>
      </c>
    </row>
    <row r="353" spans="1:7" ht="15">
      <c r="A353" s="84" t="s">
        <v>3587</v>
      </c>
      <c r="B353" s="84">
        <v>2</v>
      </c>
      <c r="C353" s="123">
        <v>0.0010395533453299566</v>
      </c>
      <c r="D353" s="84" t="s">
        <v>3652</v>
      </c>
      <c r="E353" s="84" t="b">
        <v>0</v>
      </c>
      <c r="F353" s="84" t="b">
        <v>0</v>
      </c>
      <c r="G353" s="84" t="b">
        <v>0</v>
      </c>
    </row>
    <row r="354" spans="1:7" ht="15">
      <c r="A354" s="84" t="s">
        <v>3588</v>
      </c>
      <c r="B354" s="84">
        <v>2</v>
      </c>
      <c r="C354" s="123">
        <v>0.0010395533453299566</v>
      </c>
      <c r="D354" s="84" t="s">
        <v>3652</v>
      </c>
      <c r="E354" s="84" t="b">
        <v>0</v>
      </c>
      <c r="F354" s="84" t="b">
        <v>0</v>
      </c>
      <c r="G354" s="84" t="b">
        <v>0</v>
      </c>
    </row>
    <row r="355" spans="1:7" ht="15">
      <c r="A355" s="84" t="s">
        <v>3589</v>
      </c>
      <c r="B355" s="84">
        <v>2</v>
      </c>
      <c r="C355" s="123">
        <v>0.0010395533453299566</v>
      </c>
      <c r="D355" s="84" t="s">
        <v>3652</v>
      </c>
      <c r="E355" s="84" t="b">
        <v>1</v>
      </c>
      <c r="F355" s="84" t="b">
        <v>0</v>
      </c>
      <c r="G355" s="84" t="b">
        <v>0</v>
      </c>
    </row>
    <row r="356" spans="1:7" ht="15">
      <c r="A356" s="84" t="s">
        <v>3590</v>
      </c>
      <c r="B356" s="84">
        <v>2</v>
      </c>
      <c r="C356" s="123">
        <v>0.0010395533453299566</v>
      </c>
      <c r="D356" s="84" t="s">
        <v>3652</v>
      </c>
      <c r="E356" s="84" t="b">
        <v>0</v>
      </c>
      <c r="F356" s="84" t="b">
        <v>0</v>
      </c>
      <c r="G356" s="84" t="b">
        <v>0</v>
      </c>
    </row>
    <row r="357" spans="1:7" ht="15">
      <c r="A357" s="84" t="s">
        <v>2894</v>
      </c>
      <c r="B357" s="84">
        <v>2</v>
      </c>
      <c r="C357" s="123">
        <v>0.0010395533453299566</v>
      </c>
      <c r="D357" s="84" t="s">
        <v>3652</v>
      </c>
      <c r="E357" s="84" t="b">
        <v>0</v>
      </c>
      <c r="F357" s="84" t="b">
        <v>0</v>
      </c>
      <c r="G357" s="84" t="b">
        <v>0</v>
      </c>
    </row>
    <row r="358" spans="1:7" ht="15">
      <c r="A358" s="84" t="s">
        <v>2896</v>
      </c>
      <c r="B358" s="84">
        <v>2</v>
      </c>
      <c r="C358" s="123">
        <v>0.0010395533453299566</v>
      </c>
      <c r="D358" s="84" t="s">
        <v>3652</v>
      </c>
      <c r="E358" s="84" t="b">
        <v>0</v>
      </c>
      <c r="F358" s="84" t="b">
        <v>0</v>
      </c>
      <c r="G358" s="84" t="b">
        <v>0</v>
      </c>
    </row>
    <row r="359" spans="1:7" ht="15">
      <c r="A359" s="84" t="s">
        <v>2897</v>
      </c>
      <c r="B359" s="84">
        <v>2</v>
      </c>
      <c r="C359" s="123">
        <v>0.0010395533453299566</v>
      </c>
      <c r="D359" s="84" t="s">
        <v>3652</v>
      </c>
      <c r="E359" s="84" t="b">
        <v>0</v>
      </c>
      <c r="F359" s="84" t="b">
        <v>0</v>
      </c>
      <c r="G359" s="84" t="b">
        <v>0</v>
      </c>
    </row>
    <row r="360" spans="1:7" ht="15">
      <c r="A360" s="84" t="s">
        <v>2898</v>
      </c>
      <c r="B360" s="84">
        <v>2</v>
      </c>
      <c r="C360" s="123">
        <v>0.0010395533453299566</v>
      </c>
      <c r="D360" s="84" t="s">
        <v>3652</v>
      </c>
      <c r="E360" s="84" t="b">
        <v>0</v>
      </c>
      <c r="F360" s="84" t="b">
        <v>0</v>
      </c>
      <c r="G360" s="84" t="b">
        <v>0</v>
      </c>
    </row>
    <row r="361" spans="1:7" ht="15">
      <c r="A361" s="84" t="s">
        <v>2899</v>
      </c>
      <c r="B361" s="84">
        <v>2</v>
      </c>
      <c r="C361" s="123">
        <v>0.0010395533453299566</v>
      </c>
      <c r="D361" s="84" t="s">
        <v>3652</v>
      </c>
      <c r="E361" s="84" t="b">
        <v>0</v>
      </c>
      <c r="F361" s="84" t="b">
        <v>0</v>
      </c>
      <c r="G361" s="84" t="b">
        <v>0</v>
      </c>
    </row>
    <row r="362" spans="1:7" ht="15">
      <c r="A362" s="84" t="s">
        <v>2900</v>
      </c>
      <c r="B362" s="84">
        <v>2</v>
      </c>
      <c r="C362" s="123">
        <v>0.0010395533453299566</v>
      </c>
      <c r="D362" s="84" t="s">
        <v>3652</v>
      </c>
      <c r="E362" s="84" t="b">
        <v>0</v>
      </c>
      <c r="F362" s="84" t="b">
        <v>0</v>
      </c>
      <c r="G362" s="84" t="b">
        <v>0</v>
      </c>
    </row>
    <row r="363" spans="1:7" ht="15">
      <c r="A363" s="84" t="s">
        <v>381</v>
      </c>
      <c r="B363" s="84">
        <v>2</v>
      </c>
      <c r="C363" s="123">
        <v>0.0010395533453299566</v>
      </c>
      <c r="D363" s="84" t="s">
        <v>3652</v>
      </c>
      <c r="E363" s="84" t="b">
        <v>0</v>
      </c>
      <c r="F363" s="84" t="b">
        <v>0</v>
      </c>
      <c r="G363" s="84" t="b">
        <v>0</v>
      </c>
    </row>
    <row r="364" spans="1:7" ht="15">
      <c r="A364" s="84" t="s">
        <v>300</v>
      </c>
      <c r="B364" s="84">
        <v>2</v>
      </c>
      <c r="C364" s="123">
        <v>0.0010395533453299566</v>
      </c>
      <c r="D364" s="84" t="s">
        <v>3652</v>
      </c>
      <c r="E364" s="84" t="b">
        <v>0</v>
      </c>
      <c r="F364" s="84" t="b">
        <v>0</v>
      </c>
      <c r="G364" s="84" t="b">
        <v>0</v>
      </c>
    </row>
    <row r="365" spans="1:7" ht="15">
      <c r="A365" s="84" t="s">
        <v>3591</v>
      </c>
      <c r="B365" s="84">
        <v>2</v>
      </c>
      <c r="C365" s="123">
        <v>0.0010395533453299566</v>
      </c>
      <c r="D365" s="84" t="s">
        <v>3652</v>
      </c>
      <c r="E365" s="84" t="b">
        <v>0</v>
      </c>
      <c r="F365" s="84" t="b">
        <v>0</v>
      </c>
      <c r="G365" s="84" t="b">
        <v>0</v>
      </c>
    </row>
    <row r="366" spans="1:7" ht="15">
      <c r="A366" s="84" t="s">
        <v>3592</v>
      </c>
      <c r="B366" s="84">
        <v>2</v>
      </c>
      <c r="C366" s="123">
        <v>0.0010395533453299566</v>
      </c>
      <c r="D366" s="84" t="s">
        <v>3652</v>
      </c>
      <c r="E366" s="84" t="b">
        <v>1</v>
      </c>
      <c r="F366" s="84" t="b">
        <v>0</v>
      </c>
      <c r="G366" s="84" t="b">
        <v>0</v>
      </c>
    </row>
    <row r="367" spans="1:7" ht="15">
      <c r="A367" s="84" t="s">
        <v>3593</v>
      </c>
      <c r="B367" s="84">
        <v>2</v>
      </c>
      <c r="C367" s="123">
        <v>0.0010395533453299566</v>
      </c>
      <c r="D367" s="84" t="s">
        <v>3652</v>
      </c>
      <c r="E367" s="84" t="b">
        <v>0</v>
      </c>
      <c r="F367" s="84" t="b">
        <v>0</v>
      </c>
      <c r="G367" s="84" t="b">
        <v>0</v>
      </c>
    </row>
    <row r="368" spans="1:7" ht="15">
      <c r="A368" s="84" t="s">
        <v>3594</v>
      </c>
      <c r="B368" s="84">
        <v>2</v>
      </c>
      <c r="C368" s="123">
        <v>0.0010395533453299566</v>
      </c>
      <c r="D368" s="84" t="s">
        <v>3652</v>
      </c>
      <c r="E368" s="84" t="b">
        <v>0</v>
      </c>
      <c r="F368" s="84" t="b">
        <v>0</v>
      </c>
      <c r="G368" s="84" t="b">
        <v>0</v>
      </c>
    </row>
    <row r="369" spans="1:7" ht="15">
      <c r="A369" s="84" t="s">
        <v>3595</v>
      </c>
      <c r="B369" s="84">
        <v>2</v>
      </c>
      <c r="C369" s="123">
        <v>0.0010395533453299566</v>
      </c>
      <c r="D369" s="84" t="s">
        <v>3652</v>
      </c>
      <c r="E369" s="84" t="b">
        <v>0</v>
      </c>
      <c r="F369" s="84" t="b">
        <v>0</v>
      </c>
      <c r="G369" s="84" t="b">
        <v>0</v>
      </c>
    </row>
    <row r="370" spans="1:7" ht="15">
      <c r="A370" s="84" t="s">
        <v>3596</v>
      </c>
      <c r="B370" s="84">
        <v>2</v>
      </c>
      <c r="C370" s="123">
        <v>0.0010395533453299566</v>
      </c>
      <c r="D370" s="84" t="s">
        <v>3652</v>
      </c>
      <c r="E370" s="84" t="b">
        <v>0</v>
      </c>
      <c r="F370" s="84" t="b">
        <v>0</v>
      </c>
      <c r="G370" s="84" t="b">
        <v>0</v>
      </c>
    </row>
    <row r="371" spans="1:7" ht="15">
      <c r="A371" s="84" t="s">
        <v>3597</v>
      </c>
      <c r="B371" s="84">
        <v>2</v>
      </c>
      <c r="C371" s="123">
        <v>0.0010395533453299566</v>
      </c>
      <c r="D371" s="84" t="s">
        <v>3652</v>
      </c>
      <c r="E371" s="84" t="b">
        <v>1</v>
      </c>
      <c r="F371" s="84" t="b">
        <v>0</v>
      </c>
      <c r="G371" s="84" t="b">
        <v>0</v>
      </c>
    </row>
    <row r="372" spans="1:7" ht="15">
      <c r="A372" s="84" t="s">
        <v>3598</v>
      </c>
      <c r="B372" s="84">
        <v>2</v>
      </c>
      <c r="C372" s="123">
        <v>0.0010395533453299566</v>
      </c>
      <c r="D372" s="84" t="s">
        <v>3652</v>
      </c>
      <c r="E372" s="84" t="b">
        <v>0</v>
      </c>
      <c r="F372" s="84" t="b">
        <v>0</v>
      </c>
      <c r="G372" s="84" t="b">
        <v>0</v>
      </c>
    </row>
    <row r="373" spans="1:7" ht="15">
      <c r="A373" s="84" t="s">
        <v>3599</v>
      </c>
      <c r="B373" s="84">
        <v>2</v>
      </c>
      <c r="C373" s="123">
        <v>0.0010395533453299566</v>
      </c>
      <c r="D373" s="84" t="s">
        <v>3652</v>
      </c>
      <c r="E373" s="84" t="b">
        <v>0</v>
      </c>
      <c r="F373" s="84" t="b">
        <v>0</v>
      </c>
      <c r="G373" s="84" t="b">
        <v>0</v>
      </c>
    </row>
    <row r="374" spans="1:7" ht="15">
      <c r="A374" s="84" t="s">
        <v>3600</v>
      </c>
      <c r="B374" s="84">
        <v>2</v>
      </c>
      <c r="C374" s="123">
        <v>0.0010395533453299566</v>
      </c>
      <c r="D374" s="84" t="s">
        <v>3652</v>
      </c>
      <c r="E374" s="84" t="b">
        <v>0</v>
      </c>
      <c r="F374" s="84" t="b">
        <v>0</v>
      </c>
      <c r="G374" s="84" t="b">
        <v>0</v>
      </c>
    </row>
    <row r="375" spans="1:7" ht="15">
      <c r="A375" s="84" t="s">
        <v>3601</v>
      </c>
      <c r="B375" s="84">
        <v>2</v>
      </c>
      <c r="C375" s="123">
        <v>0.0010395533453299566</v>
      </c>
      <c r="D375" s="84" t="s">
        <v>3652</v>
      </c>
      <c r="E375" s="84" t="b">
        <v>0</v>
      </c>
      <c r="F375" s="84" t="b">
        <v>0</v>
      </c>
      <c r="G375" s="84" t="b">
        <v>0</v>
      </c>
    </row>
    <row r="376" spans="1:7" ht="15">
      <c r="A376" s="84" t="s">
        <v>3602</v>
      </c>
      <c r="B376" s="84">
        <v>2</v>
      </c>
      <c r="C376" s="123">
        <v>0.0010395533453299566</v>
      </c>
      <c r="D376" s="84" t="s">
        <v>3652</v>
      </c>
      <c r="E376" s="84" t="b">
        <v>0</v>
      </c>
      <c r="F376" s="84" t="b">
        <v>0</v>
      </c>
      <c r="G376" s="84" t="b">
        <v>0</v>
      </c>
    </row>
    <row r="377" spans="1:7" ht="15">
      <c r="A377" s="84" t="s">
        <v>3603</v>
      </c>
      <c r="B377" s="84">
        <v>2</v>
      </c>
      <c r="C377" s="123">
        <v>0.0010395533453299566</v>
      </c>
      <c r="D377" s="84" t="s">
        <v>3652</v>
      </c>
      <c r="E377" s="84" t="b">
        <v>0</v>
      </c>
      <c r="F377" s="84" t="b">
        <v>0</v>
      </c>
      <c r="G377" s="84" t="b">
        <v>0</v>
      </c>
    </row>
    <row r="378" spans="1:7" ht="15">
      <c r="A378" s="84" t="s">
        <v>3604</v>
      </c>
      <c r="B378" s="84">
        <v>2</v>
      </c>
      <c r="C378" s="123">
        <v>0.0010395533453299566</v>
      </c>
      <c r="D378" s="84" t="s">
        <v>3652</v>
      </c>
      <c r="E378" s="84" t="b">
        <v>0</v>
      </c>
      <c r="F378" s="84" t="b">
        <v>0</v>
      </c>
      <c r="G378" s="84" t="b">
        <v>0</v>
      </c>
    </row>
    <row r="379" spans="1:7" ht="15">
      <c r="A379" s="84" t="s">
        <v>3605</v>
      </c>
      <c r="B379" s="84">
        <v>2</v>
      </c>
      <c r="C379" s="123">
        <v>0.0010395533453299566</v>
      </c>
      <c r="D379" s="84" t="s">
        <v>3652</v>
      </c>
      <c r="E379" s="84" t="b">
        <v>0</v>
      </c>
      <c r="F379" s="84" t="b">
        <v>0</v>
      </c>
      <c r="G379" s="84" t="b">
        <v>0</v>
      </c>
    </row>
    <row r="380" spans="1:7" ht="15">
      <c r="A380" s="84" t="s">
        <v>3606</v>
      </c>
      <c r="B380" s="84">
        <v>2</v>
      </c>
      <c r="C380" s="123">
        <v>0.0010395533453299566</v>
      </c>
      <c r="D380" s="84" t="s">
        <v>3652</v>
      </c>
      <c r="E380" s="84" t="b">
        <v>1</v>
      </c>
      <c r="F380" s="84" t="b">
        <v>0</v>
      </c>
      <c r="G380" s="84" t="b">
        <v>0</v>
      </c>
    </row>
    <row r="381" spans="1:7" ht="15">
      <c r="A381" s="84" t="s">
        <v>3607</v>
      </c>
      <c r="B381" s="84">
        <v>2</v>
      </c>
      <c r="C381" s="123">
        <v>0.0010395533453299566</v>
      </c>
      <c r="D381" s="84" t="s">
        <v>3652</v>
      </c>
      <c r="E381" s="84" t="b">
        <v>0</v>
      </c>
      <c r="F381" s="84" t="b">
        <v>0</v>
      </c>
      <c r="G381" s="84" t="b">
        <v>0</v>
      </c>
    </row>
    <row r="382" spans="1:7" ht="15">
      <c r="A382" s="84" t="s">
        <v>3608</v>
      </c>
      <c r="B382" s="84">
        <v>2</v>
      </c>
      <c r="C382" s="123">
        <v>0.0010395533453299566</v>
      </c>
      <c r="D382" s="84" t="s">
        <v>3652</v>
      </c>
      <c r="E382" s="84" t="b">
        <v>0</v>
      </c>
      <c r="F382" s="84" t="b">
        <v>0</v>
      </c>
      <c r="G382" s="84" t="b">
        <v>0</v>
      </c>
    </row>
    <row r="383" spans="1:7" ht="15">
      <c r="A383" s="84" t="s">
        <v>3609</v>
      </c>
      <c r="B383" s="84">
        <v>2</v>
      </c>
      <c r="C383" s="123">
        <v>0.0011835523865468814</v>
      </c>
      <c r="D383" s="84" t="s">
        <v>3652</v>
      </c>
      <c r="E383" s="84" t="b">
        <v>0</v>
      </c>
      <c r="F383" s="84" t="b">
        <v>0</v>
      </c>
      <c r="G383" s="84" t="b">
        <v>0</v>
      </c>
    </row>
    <row r="384" spans="1:7" ht="15">
      <c r="A384" s="84" t="s">
        <v>3610</v>
      </c>
      <c r="B384" s="84">
        <v>2</v>
      </c>
      <c r="C384" s="123">
        <v>0.0010395533453299566</v>
      </c>
      <c r="D384" s="84" t="s">
        <v>3652</v>
      </c>
      <c r="E384" s="84" t="b">
        <v>0</v>
      </c>
      <c r="F384" s="84" t="b">
        <v>0</v>
      </c>
      <c r="G384" s="84" t="b">
        <v>0</v>
      </c>
    </row>
    <row r="385" spans="1:7" ht="15">
      <c r="A385" s="84" t="s">
        <v>3611</v>
      </c>
      <c r="B385" s="84">
        <v>2</v>
      </c>
      <c r="C385" s="123">
        <v>0.0010395533453299566</v>
      </c>
      <c r="D385" s="84" t="s">
        <v>3652</v>
      </c>
      <c r="E385" s="84" t="b">
        <v>0</v>
      </c>
      <c r="F385" s="84" t="b">
        <v>0</v>
      </c>
      <c r="G385" s="84" t="b">
        <v>0</v>
      </c>
    </row>
    <row r="386" spans="1:7" ht="15">
      <c r="A386" s="84" t="s">
        <v>3612</v>
      </c>
      <c r="B386" s="84">
        <v>2</v>
      </c>
      <c r="C386" s="123">
        <v>0.0010395533453299566</v>
      </c>
      <c r="D386" s="84" t="s">
        <v>3652</v>
      </c>
      <c r="E386" s="84" t="b">
        <v>0</v>
      </c>
      <c r="F386" s="84" t="b">
        <v>0</v>
      </c>
      <c r="G386" s="84" t="b">
        <v>0</v>
      </c>
    </row>
    <row r="387" spans="1:7" ht="15">
      <c r="A387" s="84" t="s">
        <v>3613</v>
      </c>
      <c r="B387" s="84">
        <v>2</v>
      </c>
      <c r="C387" s="123">
        <v>0.0010395533453299566</v>
      </c>
      <c r="D387" s="84" t="s">
        <v>3652</v>
      </c>
      <c r="E387" s="84" t="b">
        <v>0</v>
      </c>
      <c r="F387" s="84" t="b">
        <v>1</v>
      </c>
      <c r="G387" s="84" t="b">
        <v>0</v>
      </c>
    </row>
    <row r="388" spans="1:7" ht="15">
      <c r="A388" s="84" t="s">
        <v>3614</v>
      </c>
      <c r="B388" s="84">
        <v>2</v>
      </c>
      <c r="C388" s="123">
        <v>0.0010395533453299566</v>
      </c>
      <c r="D388" s="84" t="s">
        <v>3652</v>
      </c>
      <c r="E388" s="84" t="b">
        <v>0</v>
      </c>
      <c r="F388" s="84" t="b">
        <v>1</v>
      </c>
      <c r="G388" s="84" t="b">
        <v>0</v>
      </c>
    </row>
    <row r="389" spans="1:7" ht="15">
      <c r="A389" s="84" t="s">
        <v>3615</v>
      </c>
      <c r="B389" s="84">
        <v>2</v>
      </c>
      <c r="C389" s="123">
        <v>0.0010395533453299566</v>
      </c>
      <c r="D389" s="84" t="s">
        <v>3652</v>
      </c>
      <c r="E389" s="84" t="b">
        <v>0</v>
      </c>
      <c r="F389" s="84" t="b">
        <v>0</v>
      </c>
      <c r="G389" s="84" t="b">
        <v>0</v>
      </c>
    </row>
    <row r="390" spans="1:7" ht="15">
      <c r="A390" s="84" t="s">
        <v>3616</v>
      </c>
      <c r="B390" s="84">
        <v>2</v>
      </c>
      <c r="C390" s="123">
        <v>0.0010395533453299566</v>
      </c>
      <c r="D390" s="84" t="s">
        <v>3652</v>
      </c>
      <c r="E390" s="84" t="b">
        <v>0</v>
      </c>
      <c r="F390" s="84" t="b">
        <v>0</v>
      </c>
      <c r="G390" s="84" t="b">
        <v>0</v>
      </c>
    </row>
    <row r="391" spans="1:7" ht="15">
      <c r="A391" s="84" t="s">
        <v>3617</v>
      </c>
      <c r="B391" s="84">
        <v>2</v>
      </c>
      <c r="C391" s="123">
        <v>0.0010395533453299566</v>
      </c>
      <c r="D391" s="84" t="s">
        <v>3652</v>
      </c>
      <c r="E391" s="84" t="b">
        <v>0</v>
      </c>
      <c r="F391" s="84" t="b">
        <v>0</v>
      </c>
      <c r="G391" s="84" t="b">
        <v>0</v>
      </c>
    </row>
    <row r="392" spans="1:7" ht="15">
      <c r="A392" s="84" t="s">
        <v>3618</v>
      </c>
      <c r="B392" s="84">
        <v>2</v>
      </c>
      <c r="C392" s="123">
        <v>0.0010395533453299566</v>
      </c>
      <c r="D392" s="84" t="s">
        <v>3652</v>
      </c>
      <c r="E392" s="84" t="b">
        <v>0</v>
      </c>
      <c r="F392" s="84" t="b">
        <v>0</v>
      </c>
      <c r="G392" s="84" t="b">
        <v>0</v>
      </c>
    </row>
    <row r="393" spans="1:7" ht="15">
      <c r="A393" s="84" t="s">
        <v>3619</v>
      </c>
      <c r="B393" s="84">
        <v>2</v>
      </c>
      <c r="C393" s="123">
        <v>0.0010395533453299566</v>
      </c>
      <c r="D393" s="84" t="s">
        <v>3652</v>
      </c>
      <c r="E393" s="84" t="b">
        <v>0</v>
      </c>
      <c r="F393" s="84" t="b">
        <v>0</v>
      </c>
      <c r="G393" s="84" t="b">
        <v>0</v>
      </c>
    </row>
    <row r="394" spans="1:7" ht="15">
      <c r="A394" s="84" t="s">
        <v>3620</v>
      </c>
      <c r="B394" s="84">
        <v>2</v>
      </c>
      <c r="C394" s="123">
        <v>0.0011835523865468814</v>
      </c>
      <c r="D394" s="84" t="s">
        <v>3652</v>
      </c>
      <c r="E394" s="84" t="b">
        <v>0</v>
      </c>
      <c r="F394" s="84" t="b">
        <v>0</v>
      </c>
      <c r="G394" s="84" t="b">
        <v>0</v>
      </c>
    </row>
    <row r="395" spans="1:7" ht="15">
      <c r="A395" s="84" t="s">
        <v>3621</v>
      </c>
      <c r="B395" s="84">
        <v>2</v>
      </c>
      <c r="C395" s="123">
        <v>0.0010395533453299566</v>
      </c>
      <c r="D395" s="84" t="s">
        <v>3652</v>
      </c>
      <c r="E395" s="84" t="b">
        <v>1</v>
      </c>
      <c r="F395" s="84" t="b">
        <v>0</v>
      </c>
      <c r="G395" s="84" t="b">
        <v>0</v>
      </c>
    </row>
    <row r="396" spans="1:7" ht="15">
      <c r="A396" s="84" t="s">
        <v>3622</v>
      </c>
      <c r="B396" s="84">
        <v>2</v>
      </c>
      <c r="C396" s="123">
        <v>0.0010395533453299566</v>
      </c>
      <c r="D396" s="84" t="s">
        <v>3652</v>
      </c>
      <c r="E396" s="84" t="b">
        <v>1</v>
      </c>
      <c r="F396" s="84" t="b">
        <v>0</v>
      </c>
      <c r="G396" s="84" t="b">
        <v>0</v>
      </c>
    </row>
    <row r="397" spans="1:7" ht="15">
      <c r="A397" s="84" t="s">
        <v>3623</v>
      </c>
      <c r="B397" s="84">
        <v>2</v>
      </c>
      <c r="C397" s="123">
        <v>0.0010395533453299566</v>
      </c>
      <c r="D397" s="84" t="s">
        <v>3652</v>
      </c>
      <c r="E397" s="84" t="b">
        <v>0</v>
      </c>
      <c r="F397" s="84" t="b">
        <v>0</v>
      </c>
      <c r="G397" s="84" t="b">
        <v>0</v>
      </c>
    </row>
    <row r="398" spans="1:7" ht="15">
      <c r="A398" s="84" t="s">
        <v>3624</v>
      </c>
      <c r="B398" s="84">
        <v>2</v>
      </c>
      <c r="C398" s="123">
        <v>0.0010395533453299566</v>
      </c>
      <c r="D398" s="84" t="s">
        <v>3652</v>
      </c>
      <c r="E398" s="84" t="b">
        <v>0</v>
      </c>
      <c r="F398" s="84" t="b">
        <v>0</v>
      </c>
      <c r="G398" s="84" t="b">
        <v>0</v>
      </c>
    </row>
    <row r="399" spans="1:7" ht="15">
      <c r="A399" s="84" t="s">
        <v>3625</v>
      </c>
      <c r="B399" s="84">
        <v>2</v>
      </c>
      <c r="C399" s="123">
        <v>0.0010395533453299566</v>
      </c>
      <c r="D399" s="84" t="s">
        <v>3652</v>
      </c>
      <c r="E399" s="84" t="b">
        <v>0</v>
      </c>
      <c r="F399" s="84" t="b">
        <v>0</v>
      </c>
      <c r="G399" s="84" t="b">
        <v>0</v>
      </c>
    </row>
    <row r="400" spans="1:7" ht="15">
      <c r="A400" s="84" t="s">
        <v>3626</v>
      </c>
      <c r="B400" s="84">
        <v>2</v>
      </c>
      <c r="C400" s="123">
        <v>0.0010395533453299566</v>
      </c>
      <c r="D400" s="84" t="s">
        <v>3652</v>
      </c>
      <c r="E400" s="84" t="b">
        <v>0</v>
      </c>
      <c r="F400" s="84" t="b">
        <v>0</v>
      </c>
      <c r="G400" s="84" t="b">
        <v>0</v>
      </c>
    </row>
    <row r="401" spans="1:7" ht="15">
      <c r="A401" s="84" t="s">
        <v>3627</v>
      </c>
      <c r="B401" s="84">
        <v>2</v>
      </c>
      <c r="C401" s="123">
        <v>0.0010395533453299566</v>
      </c>
      <c r="D401" s="84" t="s">
        <v>3652</v>
      </c>
      <c r="E401" s="84" t="b">
        <v>1</v>
      </c>
      <c r="F401" s="84" t="b">
        <v>0</v>
      </c>
      <c r="G401" s="84" t="b">
        <v>0</v>
      </c>
    </row>
    <row r="402" spans="1:7" ht="15">
      <c r="A402" s="84" t="s">
        <v>3628</v>
      </c>
      <c r="B402" s="84">
        <v>2</v>
      </c>
      <c r="C402" s="123">
        <v>0.0010395533453299566</v>
      </c>
      <c r="D402" s="84" t="s">
        <v>3652</v>
      </c>
      <c r="E402" s="84" t="b">
        <v>0</v>
      </c>
      <c r="F402" s="84" t="b">
        <v>0</v>
      </c>
      <c r="G402" s="84" t="b">
        <v>0</v>
      </c>
    </row>
    <row r="403" spans="1:7" ht="15">
      <c r="A403" s="84" t="s">
        <v>3629</v>
      </c>
      <c r="B403" s="84">
        <v>2</v>
      </c>
      <c r="C403" s="123">
        <v>0.0010395533453299566</v>
      </c>
      <c r="D403" s="84" t="s">
        <v>3652</v>
      </c>
      <c r="E403" s="84" t="b">
        <v>0</v>
      </c>
      <c r="F403" s="84" t="b">
        <v>0</v>
      </c>
      <c r="G403" s="84" t="b">
        <v>0</v>
      </c>
    </row>
    <row r="404" spans="1:7" ht="15">
      <c r="A404" s="84" t="s">
        <v>3630</v>
      </c>
      <c r="B404" s="84">
        <v>2</v>
      </c>
      <c r="C404" s="123">
        <v>0.0010395533453299566</v>
      </c>
      <c r="D404" s="84" t="s">
        <v>3652</v>
      </c>
      <c r="E404" s="84" t="b">
        <v>0</v>
      </c>
      <c r="F404" s="84" t="b">
        <v>0</v>
      </c>
      <c r="G404" s="84" t="b">
        <v>0</v>
      </c>
    </row>
    <row r="405" spans="1:7" ht="15">
      <c r="A405" s="84" t="s">
        <v>3631</v>
      </c>
      <c r="B405" s="84">
        <v>2</v>
      </c>
      <c r="C405" s="123">
        <v>0.0010395533453299566</v>
      </c>
      <c r="D405" s="84" t="s">
        <v>3652</v>
      </c>
      <c r="E405" s="84" t="b">
        <v>0</v>
      </c>
      <c r="F405" s="84" t="b">
        <v>0</v>
      </c>
      <c r="G405" s="84" t="b">
        <v>0</v>
      </c>
    </row>
    <row r="406" spans="1:7" ht="15">
      <c r="A406" s="84" t="s">
        <v>3632</v>
      </c>
      <c r="B406" s="84">
        <v>2</v>
      </c>
      <c r="C406" s="123">
        <v>0.0011835523865468814</v>
      </c>
      <c r="D406" s="84" t="s">
        <v>3652</v>
      </c>
      <c r="E406" s="84" t="b">
        <v>0</v>
      </c>
      <c r="F406" s="84" t="b">
        <v>0</v>
      </c>
      <c r="G406" s="84" t="b">
        <v>0</v>
      </c>
    </row>
    <row r="407" spans="1:7" ht="15">
      <c r="A407" s="84" t="s">
        <v>3633</v>
      </c>
      <c r="B407" s="84">
        <v>2</v>
      </c>
      <c r="C407" s="123">
        <v>0.0010395533453299566</v>
      </c>
      <c r="D407" s="84" t="s">
        <v>3652</v>
      </c>
      <c r="E407" s="84" t="b">
        <v>0</v>
      </c>
      <c r="F407" s="84" t="b">
        <v>0</v>
      </c>
      <c r="G407" s="84" t="b">
        <v>0</v>
      </c>
    </row>
    <row r="408" spans="1:7" ht="15">
      <c r="A408" s="84" t="s">
        <v>3634</v>
      </c>
      <c r="B408" s="84">
        <v>2</v>
      </c>
      <c r="C408" s="123">
        <v>0.0010395533453299566</v>
      </c>
      <c r="D408" s="84" t="s">
        <v>3652</v>
      </c>
      <c r="E408" s="84" t="b">
        <v>0</v>
      </c>
      <c r="F408" s="84" t="b">
        <v>1</v>
      </c>
      <c r="G408" s="84" t="b">
        <v>0</v>
      </c>
    </row>
    <row r="409" spans="1:7" ht="15">
      <c r="A409" s="84" t="s">
        <v>595</v>
      </c>
      <c r="B409" s="84">
        <v>2</v>
      </c>
      <c r="C409" s="123">
        <v>0.0010395533453299566</v>
      </c>
      <c r="D409" s="84" t="s">
        <v>3652</v>
      </c>
      <c r="E409" s="84" t="b">
        <v>0</v>
      </c>
      <c r="F409" s="84" t="b">
        <v>0</v>
      </c>
      <c r="G409" s="84" t="b">
        <v>0</v>
      </c>
    </row>
    <row r="410" spans="1:7" ht="15">
      <c r="A410" s="84" t="s">
        <v>254</v>
      </c>
      <c r="B410" s="84">
        <v>2</v>
      </c>
      <c r="C410" s="123">
        <v>0.0010395533453299566</v>
      </c>
      <c r="D410" s="84" t="s">
        <v>3652</v>
      </c>
      <c r="E410" s="84" t="b">
        <v>0</v>
      </c>
      <c r="F410" s="84" t="b">
        <v>0</v>
      </c>
      <c r="G410" s="84" t="b">
        <v>0</v>
      </c>
    </row>
    <row r="411" spans="1:7" ht="15">
      <c r="A411" s="84" t="s">
        <v>377</v>
      </c>
      <c r="B411" s="84">
        <v>2</v>
      </c>
      <c r="C411" s="123">
        <v>0.0010395533453299566</v>
      </c>
      <c r="D411" s="84" t="s">
        <v>3652</v>
      </c>
      <c r="E411" s="84" t="b">
        <v>0</v>
      </c>
      <c r="F411" s="84" t="b">
        <v>0</v>
      </c>
      <c r="G411" s="84" t="b">
        <v>0</v>
      </c>
    </row>
    <row r="412" spans="1:7" ht="15">
      <c r="A412" s="84" t="s">
        <v>3635</v>
      </c>
      <c r="B412" s="84">
        <v>2</v>
      </c>
      <c r="C412" s="123">
        <v>0.0010395533453299566</v>
      </c>
      <c r="D412" s="84" t="s">
        <v>3652</v>
      </c>
      <c r="E412" s="84" t="b">
        <v>0</v>
      </c>
      <c r="F412" s="84" t="b">
        <v>0</v>
      </c>
      <c r="G412" s="84" t="b">
        <v>0</v>
      </c>
    </row>
    <row r="413" spans="1:7" ht="15">
      <c r="A413" s="84" t="s">
        <v>3636</v>
      </c>
      <c r="B413" s="84">
        <v>2</v>
      </c>
      <c r="C413" s="123">
        <v>0.0010395533453299566</v>
      </c>
      <c r="D413" s="84" t="s">
        <v>3652</v>
      </c>
      <c r="E413" s="84" t="b">
        <v>1</v>
      </c>
      <c r="F413" s="84" t="b">
        <v>0</v>
      </c>
      <c r="G413" s="84" t="b">
        <v>0</v>
      </c>
    </row>
    <row r="414" spans="1:7" ht="15">
      <c r="A414" s="84" t="s">
        <v>3637</v>
      </c>
      <c r="B414" s="84">
        <v>2</v>
      </c>
      <c r="C414" s="123">
        <v>0.0010395533453299566</v>
      </c>
      <c r="D414" s="84" t="s">
        <v>3652</v>
      </c>
      <c r="E414" s="84" t="b">
        <v>0</v>
      </c>
      <c r="F414" s="84" t="b">
        <v>0</v>
      </c>
      <c r="G414" s="84" t="b">
        <v>0</v>
      </c>
    </row>
    <row r="415" spans="1:7" ht="15">
      <c r="A415" s="84" t="s">
        <v>3638</v>
      </c>
      <c r="B415" s="84">
        <v>2</v>
      </c>
      <c r="C415" s="123">
        <v>0.0010395533453299566</v>
      </c>
      <c r="D415" s="84" t="s">
        <v>3652</v>
      </c>
      <c r="E415" s="84" t="b">
        <v>0</v>
      </c>
      <c r="F415" s="84" t="b">
        <v>0</v>
      </c>
      <c r="G415" s="84" t="b">
        <v>0</v>
      </c>
    </row>
    <row r="416" spans="1:7" ht="15">
      <c r="A416" s="84" t="s">
        <v>3639</v>
      </c>
      <c r="B416" s="84">
        <v>2</v>
      </c>
      <c r="C416" s="123">
        <v>0.0010395533453299566</v>
      </c>
      <c r="D416" s="84" t="s">
        <v>3652</v>
      </c>
      <c r="E416" s="84" t="b">
        <v>0</v>
      </c>
      <c r="F416" s="84" t="b">
        <v>0</v>
      </c>
      <c r="G416" s="84" t="b">
        <v>0</v>
      </c>
    </row>
    <row r="417" spans="1:7" ht="15">
      <c r="A417" s="84" t="s">
        <v>2230</v>
      </c>
      <c r="B417" s="84">
        <v>2</v>
      </c>
      <c r="C417" s="123">
        <v>0.0010395533453299566</v>
      </c>
      <c r="D417" s="84" t="s">
        <v>3652</v>
      </c>
      <c r="E417" s="84" t="b">
        <v>0</v>
      </c>
      <c r="F417" s="84" t="b">
        <v>0</v>
      </c>
      <c r="G417" s="84" t="b">
        <v>0</v>
      </c>
    </row>
    <row r="418" spans="1:7" ht="15">
      <c r="A418" s="84" t="s">
        <v>3640</v>
      </c>
      <c r="B418" s="84">
        <v>2</v>
      </c>
      <c r="C418" s="123">
        <v>0.0010395533453299566</v>
      </c>
      <c r="D418" s="84" t="s">
        <v>3652</v>
      </c>
      <c r="E418" s="84" t="b">
        <v>0</v>
      </c>
      <c r="F418" s="84" t="b">
        <v>0</v>
      </c>
      <c r="G418" s="84" t="b">
        <v>0</v>
      </c>
    </row>
    <row r="419" spans="1:7" ht="15">
      <c r="A419" s="84" t="s">
        <v>3641</v>
      </c>
      <c r="B419" s="84">
        <v>2</v>
      </c>
      <c r="C419" s="123">
        <v>0.0010395533453299566</v>
      </c>
      <c r="D419" s="84" t="s">
        <v>3652</v>
      </c>
      <c r="E419" s="84" t="b">
        <v>0</v>
      </c>
      <c r="F419" s="84" t="b">
        <v>0</v>
      </c>
      <c r="G419" s="84" t="b">
        <v>0</v>
      </c>
    </row>
    <row r="420" spans="1:7" ht="15">
      <c r="A420" s="84" t="s">
        <v>2885</v>
      </c>
      <c r="B420" s="84">
        <v>2</v>
      </c>
      <c r="C420" s="123">
        <v>0.0010395533453299566</v>
      </c>
      <c r="D420" s="84" t="s">
        <v>3652</v>
      </c>
      <c r="E420" s="84" t="b">
        <v>0</v>
      </c>
      <c r="F420" s="84" t="b">
        <v>0</v>
      </c>
      <c r="G420" s="84" t="b">
        <v>0</v>
      </c>
    </row>
    <row r="421" spans="1:7" ht="15">
      <c r="A421" s="84" t="s">
        <v>2886</v>
      </c>
      <c r="B421" s="84">
        <v>2</v>
      </c>
      <c r="C421" s="123">
        <v>0.0010395533453299566</v>
      </c>
      <c r="D421" s="84" t="s">
        <v>3652</v>
      </c>
      <c r="E421" s="84" t="b">
        <v>0</v>
      </c>
      <c r="F421" s="84" t="b">
        <v>0</v>
      </c>
      <c r="G421" s="84" t="b">
        <v>0</v>
      </c>
    </row>
    <row r="422" spans="1:7" ht="15">
      <c r="A422" s="84" t="s">
        <v>222</v>
      </c>
      <c r="B422" s="84">
        <v>2</v>
      </c>
      <c r="C422" s="123">
        <v>0.0010395533453299566</v>
      </c>
      <c r="D422" s="84" t="s">
        <v>3652</v>
      </c>
      <c r="E422" s="84" t="b">
        <v>0</v>
      </c>
      <c r="F422" s="84" t="b">
        <v>0</v>
      </c>
      <c r="G422" s="84" t="b">
        <v>0</v>
      </c>
    </row>
    <row r="423" spans="1:7" ht="15">
      <c r="A423" s="84" t="s">
        <v>2887</v>
      </c>
      <c r="B423" s="84">
        <v>2</v>
      </c>
      <c r="C423" s="123">
        <v>0.0010395533453299566</v>
      </c>
      <c r="D423" s="84" t="s">
        <v>3652</v>
      </c>
      <c r="E423" s="84" t="b">
        <v>0</v>
      </c>
      <c r="F423" s="84" t="b">
        <v>0</v>
      </c>
      <c r="G423" s="84" t="b">
        <v>0</v>
      </c>
    </row>
    <row r="424" spans="1:7" ht="15">
      <c r="A424" s="84" t="s">
        <v>2810</v>
      </c>
      <c r="B424" s="84">
        <v>2</v>
      </c>
      <c r="C424" s="123">
        <v>0.0010395533453299566</v>
      </c>
      <c r="D424" s="84" t="s">
        <v>3652</v>
      </c>
      <c r="E424" s="84" t="b">
        <v>0</v>
      </c>
      <c r="F424" s="84" t="b">
        <v>0</v>
      </c>
      <c r="G424" s="84" t="b">
        <v>0</v>
      </c>
    </row>
    <row r="425" spans="1:7" ht="15">
      <c r="A425" s="84" t="s">
        <v>3642</v>
      </c>
      <c r="B425" s="84">
        <v>2</v>
      </c>
      <c r="C425" s="123">
        <v>0.0010395533453299566</v>
      </c>
      <c r="D425" s="84" t="s">
        <v>3652</v>
      </c>
      <c r="E425" s="84" t="b">
        <v>0</v>
      </c>
      <c r="F425" s="84" t="b">
        <v>0</v>
      </c>
      <c r="G425" s="84" t="b">
        <v>0</v>
      </c>
    </row>
    <row r="426" spans="1:7" ht="15">
      <c r="A426" s="84" t="s">
        <v>3643</v>
      </c>
      <c r="B426" s="84">
        <v>2</v>
      </c>
      <c r="C426" s="123">
        <v>0.0010395533453299566</v>
      </c>
      <c r="D426" s="84" t="s">
        <v>3652</v>
      </c>
      <c r="E426" s="84" t="b">
        <v>0</v>
      </c>
      <c r="F426" s="84" t="b">
        <v>0</v>
      </c>
      <c r="G426" s="84" t="b">
        <v>0</v>
      </c>
    </row>
    <row r="427" spans="1:7" ht="15">
      <c r="A427" s="84" t="s">
        <v>3644</v>
      </c>
      <c r="B427" s="84">
        <v>2</v>
      </c>
      <c r="C427" s="123">
        <v>0.0010395533453299566</v>
      </c>
      <c r="D427" s="84" t="s">
        <v>3652</v>
      </c>
      <c r="E427" s="84" t="b">
        <v>0</v>
      </c>
      <c r="F427" s="84" t="b">
        <v>0</v>
      </c>
      <c r="G427" s="84" t="b">
        <v>0</v>
      </c>
    </row>
    <row r="428" spans="1:7" ht="15">
      <c r="A428" s="84" t="s">
        <v>3645</v>
      </c>
      <c r="B428" s="84">
        <v>2</v>
      </c>
      <c r="C428" s="123">
        <v>0.0010395533453299566</v>
      </c>
      <c r="D428" s="84" t="s">
        <v>3652</v>
      </c>
      <c r="E428" s="84" t="b">
        <v>0</v>
      </c>
      <c r="F428" s="84" t="b">
        <v>0</v>
      </c>
      <c r="G428" s="84" t="b">
        <v>0</v>
      </c>
    </row>
    <row r="429" spans="1:7" ht="15">
      <c r="A429" s="84" t="s">
        <v>3646</v>
      </c>
      <c r="B429" s="84">
        <v>2</v>
      </c>
      <c r="C429" s="123">
        <v>0.0010395533453299566</v>
      </c>
      <c r="D429" s="84" t="s">
        <v>3652</v>
      </c>
      <c r="E429" s="84" t="b">
        <v>0</v>
      </c>
      <c r="F429" s="84" t="b">
        <v>0</v>
      </c>
      <c r="G429" s="84" t="b">
        <v>0</v>
      </c>
    </row>
    <row r="430" spans="1:7" ht="15">
      <c r="A430" s="84" t="s">
        <v>3647</v>
      </c>
      <c r="B430" s="84">
        <v>2</v>
      </c>
      <c r="C430" s="123">
        <v>0.0010395533453299566</v>
      </c>
      <c r="D430" s="84" t="s">
        <v>3652</v>
      </c>
      <c r="E430" s="84" t="b">
        <v>0</v>
      </c>
      <c r="F430" s="84" t="b">
        <v>0</v>
      </c>
      <c r="G430" s="84" t="b">
        <v>0</v>
      </c>
    </row>
    <row r="431" spans="1:7" ht="15">
      <c r="A431" s="84" t="s">
        <v>3648</v>
      </c>
      <c r="B431" s="84">
        <v>2</v>
      </c>
      <c r="C431" s="123">
        <v>0.0010395533453299566</v>
      </c>
      <c r="D431" s="84" t="s">
        <v>3652</v>
      </c>
      <c r="E431" s="84" t="b">
        <v>0</v>
      </c>
      <c r="F431" s="84" t="b">
        <v>0</v>
      </c>
      <c r="G431" s="84" t="b">
        <v>0</v>
      </c>
    </row>
    <row r="432" spans="1:7" ht="15">
      <c r="A432" s="84" t="s">
        <v>3649</v>
      </c>
      <c r="B432" s="84">
        <v>2</v>
      </c>
      <c r="C432" s="123">
        <v>0.0010395533453299566</v>
      </c>
      <c r="D432" s="84" t="s">
        <v>3652</v>
      </c>
      <c r="E432" s="84" t="b">
        <v>0</v>
      </c>
      <c r="F432" s="84" t="b">
        <v>0</v>
      </c>
      <c r="G432" s="84" t="b">
        <v>0</v>
      </c>
    </row>
    <row r="433" spans="1:7" ht="15">
      <c r="A433" s="84" t="s">
        <v>306</v>
      </c>
      <c r="B433" s="84">
        <v>64</v>
      </c>
      <c r="C433" s="123">
        <v>0.008404037518190185</v>
      </c>
      <c r="D433" s="84" t="s">
        <v>2704</v>
      </c>
      <c r="E433" s="84" t="b">
        <v>0</v>
      </c>
      <c r="F433" s="84" t="b">
        <v>0</v>
      </c>
      <c r="G433" s="84" t="b">
        <v>0</v>
      </c>
    </row>
    <row r="434" spans="1:7" ht="15">
      <c r="A434" s="84" t="s">
        <v>2835</v>
      </c>
      <c r="B434" s="84">
        <v>50</v>
      </c>
      <c r="C434" s="123">
        <v>0.019877091174525595</v>
      </c>
      <c r="D434" s="84" t="s">
        <v>2704</v>
      </c>
      <c r="E434" s="84" t="b">
        <v>0</v>
      </c>
      <c r="F434" s="84" t="b">
        <v>0</v>
      </c>
      <c r="G434" s="84" t="b">
        <v>0</v>
      </c>
    </row>
    <row r="435" spans="1:7" ht="15">
      <c r="A435" s="84" t="s">
        <v>2836</v>
      </c>
      <c r="B435" s="84">
        <v>50</v>
      </c>
      <c r="C435" s="123">
        <v>0.019877091174525595</v>
      </c>
      <c r="D435" s="84" t="s">
        <v>2704</v>
      </c>
      <c r="E435" s="84" t="b">
        <v>0</v>
      </c>
      <c r="F435" s="84" t="b">
        <v>0</v>
      </c>
      <c r="G435" s="84" t="b">
        <v>0</v>
      </c>
    </row>
    <row r="436" spans="1:7" ht="15">
      <c r="A436" s="84" t="s">
        <v>2838</v>
      </c>
      <c r="B436" s="84">
        <v>36</v>
      </c>
      <c r="C436" s="123">
        <v>0.012005255760776152</v>
      </c>
      <c r="D436" s="84" t="s">
        <v>2704</v>
      </c>
      <c r="E436" s="84" t="b">
        <v>0</v>
      </c>
      <c r="F436" s="84" t="b">
        <v>0</v>
      </c>
      <c r="G436" s="84" t="b">
        <v>0</v>
      </c>
    </row>
    <row r="437" spans="1:7" ht="15">
      <c r="A437" s="84" t="s">
        <v>350</v>
      </c>
      <c r="B437" s="84">
        <v>34</v>
      </c>
      <c r="C437" s="123">
        <v>0.01202114649789411</v>
      </c>
      <c r="D437" s="84" t="s">
        <v>2704</v>
      </c>
      <c r="E437" s="84" t="b">
        <v>0</v>
      </c>
      <c r="F437" s="84" t="b">
        <v>0</v>
      </c>
      <c r="G437" s="84" t="b">
        <v>0</v>
      </c>
    </row>
    <row r="438" spans="1:7" ht="15">
      <c r="A438" s="84" t="s">
        <v>584</v>
      </c>
      <c r="B438" s="84">
        <v>33</v>
      </c>
      <c r="C438" s="123">
        <v>0.012013735668535253</v>
      </c>
      <c r="D438" s="84" t="s">
        <v>2704</v>
      </c>
      <c r="E438" s="84" t="b">
        <v>0</v>
      </c>
      <c r="F438" s="84" t="b">
        <v>0</v>
      </c>
      <c r="G438" s="84" t="b">
        <v>0</v>
      </c>
    </row>
    <row r="439" spans="1:7" ht="15">
      <c r="A439" s="84" t="s">
        <v>2839</v>
      </c>
      <c r="B439" s="84">
        <v>32</v>
      </c>
      <c r="C439" s="123">
        <v>0.011995675604764508</v>
      </c>
      <c r="D439" s="84" t="s">
        <v>2704</v>
      </c>
      <c r="E439" s="84" t="b">
        <v>0</v>
      </c>
      <c r="F439" s="84" t="b">
        <v>0</v>
      </c>
      <c r="G439" s="84" t="b">
        <v>0</v>
      </c>
    </row>
    <row r="440" spans="1:7" ht="15">
      <c r="A440" s="84" t="s">
        <v>2840</v>
      </c>
      <c r="B440" s="84">
        <v>32</v>
      </c>
      <c r="C440" s="123">
        <v>0.011995675604764508</v>
      </c>
      <c r="D440" s="84" t="s">
        <v>2704</v>
      </c>
      <c r="E440" s="84" t="b">
        <v>0</v>
      </c>
      <c r="F440" s="84" t="b">
        <v>0</v>
      </c>
      <c r="G440" s="84" t="b">
        <v>0</v>
      </c>
    </row>
    <row r="441" spans="1:7" ht="15">
      <c r="A441" s="84" t="s">
        <v>602</v>
      </c>
      <c r="B441" s="84">
        <v>31</v>
      </c>
      <c r="C441" s="123">
        <v>0.01232379652820587</v>
      </c>
      <c r="D441" s="84" t="s">
        <v>2704</v>
      </c>
      <c r="E441" s="84" t="b">
        <v>0</v>
      </c>
      <c r="F441" s="84" t="b">
        <v>0</v>
      </c>
      <c r="G441" s="84" t="b">
        <v>0</v>
      </c>
    </row>
    <row r="442" spans="1:7" ht="15">
      <c r="A442" s="84" t="s">
        <v>2795</v>
      </c>
      <c r="B442" s="84">
        <v>31</v>
      </c>
      <c r="C442" s="123">
        <v>0.01232379652820587</v>
      </c>
      <c r="D442" s="84" t="s">
        <v>2704</v>
      </c>
      <c r="E442" s="84" t="b">
        <v>0</v>
      </c>
      <c r="F442" s="84" t="b">
        <v>0</v>
      </c>
      <c r="G442" s="84" t="b">
        <v>0</v>
      </c>
    </row>
    <row r="443" spans="1:7" ht="15">
      <c r="A443" s="84" t="s">
        <v>3332</v>
      </c>
      <c r="B443" s="84">
        <v>30</v>
      </c>
      <c r="C443" s="123">
        <v>0.011926254704715356</v>
      </c>
      <c r="D443" s="84" t="s">
        <v>2704</v>
      </c>
      <c r="E443" s="84" t="b">
        <v>0</v>
      </c>
      <c r="F443" s="84" t="b">
        <v>1</v>
      </c>
      <c r="G443" s="84" t="b">
        <v>0</v>
      </c>
    </row>
    <row r="444" spans="1:7" ht="15">
      <c r="A444" s="84" t="s">
        <v>3333</v>
      </c>
      <c r="B444" s="84">
        <v>30</v>
      </c>
      <c r="C444" s="123">
        <v>0.011926254704715356</v>
      </c>
      <c r="D444" s="84" t="s">
        <v>2704</v>
      </c>
      <c r="E444" s="84" t="b">
        <v>0</v>
      </c>
      <c r="F444" s="84" t="b">
        <v>1</v>
      </c>
      <c r="G444" s="84" t="b">
        <v>0</v>
      </c>
    </row>
    <row r="445" spans="1:7" ht="15">
      <c r="A445" s="84" t="s">
        <v>3331</v>
      </c>
      <c r="B445" s="84">
        <v>30</v>
      </c>
      <c r="C445" s="123">
        <v>0.011926254704715356</v>
      </c>
      <c r="D445" s="84" t="s">
        <v>2704</v>
      </c>
      <c r="E445" s="84" t="b">
        <v>1</v>
      </c>
      <c r="F445" s="84" t="b">
        <v>0</v>
      </c>
      <c r="G445" s="84" t="b">
        <v>0</v>
      </c>
    </row>
    <row r="446" spans="1:7" ht="15">
      <c r="A446" s="84" t="s">
        <v>3334</v>
      </c>
      <c r="B446" s="84">
        <v>30</v>
      </c>
      <c r="C446" s="123">
        <v>0.011926254704715356</v>
      </c>
      <c r="D446" s="84" t="s">
        <v>2704</v>
      </c>
      <c r="E446" s="84" t="b">
        <v>0</v>
      </c>
      <c r="F446" s="84" t="b">
        <v>0</v>
      </c>
      <c r="G446" s="84" t="b">
        <v>0</v>
      </c>
    </row>
    <row r="447" spans="1:7" ht="15">
      <c r="A447" s="84" t="s">
        <v>589</v>
      </c>
      <c r="B447" s="84">
        <v>30</v>
      </c>
      <c r="C447" s="123">
        <v>0.011926254704715356</v>
      </c>
      <c r="D447" s="84" t="s">
        <v>2704</v>
      </c>
      <c r="E447" s="84" t="b">
        <v>0</v>
      </c>
      <c r="F447" s="84" t="b">
        <v>0</v>
      </c>
      <c r="G447" s="84" t="b">
        <v>0</v>
      </c>
    </row>
    <row r="448" spans="1:7" ht="15">
      <c r="A448" s="84" t="s">
        <v>3335</v>
      </c>
      <c r="B448" s="84">
        <v>30</v>
      </c>
      <c r="C448" s="123">
        <v>0.011926254704715356</v>
      </c>
      <c r="D448" s="84" t="s">
        <v>2704</v>
      </c>
      <c r="E448" s="84" t="b">
        <v>1</v>
      </c>
      <c r="F448" s="84" t="b">
        <v>0</v>
      </c>
      <c r="G448" s="84" t="b">
        <v>0</v>
      </c>
    </row>
    <row r="449" spans="1:7" ht="15">
      <c r="A449" s="84" t="s">
        <v>3336</v>
      </c>
      <c r="B449" s="84">
        <v>30</v>
      </c>
      <c r="C449" s="123">
        <v>0.011926254704715356</v>
      </c>
      <c r="D449" s="84" t="s">
        <v>2704</v>
      </c>
      <c r="E449" s="84" t="b">
        <v>0</v>
      </c>
      <c r="F449" s="84" t="b">
        <v>0</v>
      </c>
      <c r="G449" s="84" t="b">
        <v>0</v>
      </c>
    </row>
    <row r="450" spans="1:7" ht="15">
      <c r="A450" s="84" t="s">
        <v>3337</v>
      </c>
      <c r="B450" s="84">
        <v>29</v>
      </c>
      <c r="C450" s="123">
        <v>0.011874161463587695</v>
      </c>
      <c r="D450" s="84" t="s">
        <v>2704</v>
      </c>
      <c r="E450" s="84" t="b">
        <v>0</v>
      </c>
      <c r="F450" s="84" t="b">
        <v>0</v>
      </c>
      <c r="G450" s="84" t="b">
        <v>0</v>
      </c>
    </row>
    <row r="451" spans="1:7" ht="15">
      <c r="A451" s="84" t="s">
        <v>2842</v>
      </c>
      <c r="B451" s="84">
        <v>27</v>
      </c>
      <c r="C451" s="123">
        <v>0.012463316647905528</v>
      </c>
      <c r="D451" s="84" t="s">
        <v>2704</v>
      </c>
      <c r="E451" s="84" t="b">
        <v>0</v>
      </c>
      <c r="F451" s="84" t="b">
        <v>0</v>
      </c>
      <c r="G451" s="84" t="b">
        <v>0</v>
      </c>
    </row>
    <row r="452" spans="1:7" ht="15">
      <c r="A452" s="84" t="s">
        <v>3338</v>
      </c>
      <c r="B452" s="84">
        <v>20</v>
      </c>
      <c r="C452" s="123">
        <v>0.01116066905503408</v>
      </c>
      <c r="D452" s="84" t="s">
        <v>2704</v>
      </c>
      <c r="E452" s="84" t="b">
        <v>0</v>
      </c>
      <c r="F452" s="84" t="b">
        <v>0</v>
      </c>
      <c r="G452" s="84" t="b">
        <v>0</v>
      </c>
    </row>
    <row r="453" spans="1:7" ht="15">
      <c r="A453" s="84" t="s">
        <v>3341</v>
      </c>
      <c r="B453" s="84">
        <v>19</v>
      </c>
      <c r="C453" s="123">
        <v>0.010602635602282376</v>
      </c>
      <c r="D453" s="84" t="s">
        <v>2704</v>
      </c>
      <c r="E453" s="84" t="b">
        <v>0</v>
      </c>
      <c r="F453" s="84" t="b">
        <v>1</v>
      </c>
      <c r="G453" s="84" t="b">
        <v>0</v>
      </c>
    </row>
    <row r="454" spans="1:7" ht="15">
      <c r="A454" s="84" t="s">
        <v>3342</v>
      </c>
      <c r="B454" s="84">
        <v>19</v>
      </c>
      <c r="C454" s="123">
        <v>0.010602635602282376</v>
      </c>
      <c r="D454" s="84" t="s">
        <v>2704</v>
      </c>
      <c r="E454" s="84" t="b">
        <v>0</v>
      </c>
      <c r="F454" s="84" t="b">
        <v>0</v>
      </c>
      <c r="G454" s="84" t="b">
        <v>0</v>
      </c>
    </row>
    <row r="455" spans="1:7" ht="15">
      <c r="A455" s="84" t="s">
        <v>3343</v>
      </c>
      <c r="B455" s="84">
        <v>18</v>
      </c>
      <c r="C455" s="123">
        <v>0.010386559856077124</v>
      </c>
      <c r="D455" s="84" t="s">
        <v>2704</v>
      </c>
      <c r="E455" s="84" t="b">
        <v>0</v>
      </c>
      <c r="F455" s="84" t="b">
        <v>0</v>
      </c>
      <c r="G455" s="84" t="b">
        <v>0</v>
      </c>
    </row>
    <row r="456" spans="1:7" ht="15">
      <c r="A456" s="84" t="s">
        <v>3344</v>
      </c>
      <c r="B456" s="84">
        <v>18</v>
      </c>
      <c r="C456" s="123">
        <v>0.010386559856077124</v>
      </c>
      <c r="D456" s="84" t="s">
        <v>2704</v>
      </c>
      <c r="E456" s="84" t="b">
        <v>0</v>
      </c>
      <c r="F456" s="84" t="b">
        <v>0</v>
      </c>
      <c r="G456" s="84" t="b">
        <v>0</v>
      </c>
    </row>
    <row r="457" spans="1:7" ht="15">
      <c r="A457" s="84" t="s">
        <v>3340</v>
      </c>
      <c r="B457" s="84">
        <v>18</v>
      </c>
      <c r="C457" s="123">
        <v>0.010386559856077124</v>
      </c>
      <c r="D457" s="84" t="s">
        <v>2704</v>
      </c>
      <c r="E457" s="84" t="b">
        <v>0</v>
      </c>
      <c r="F457" s="84" t="b">
        <v>0</v>
      </c>
      <c r="G457" s="84" t="b">
        <v>0</v>
      </c>
    </row>
    <row r="458" spans="1:7" ht="15">
      <c r="A458" s="84" t="s">
        <v>2785</v>
      </c>
      <c r="B458" s="84">
        <v>15</v>
      </c>
      <c r="C458" s="123">
        <v>0.009616403998765217</v>
      </c>
      <c r="D458" s="84" t="s">
        <v>2704</v>
      </c>
      <c r="E458" s="84" t="b">
        <v>0</v>
      </c>
      <c r="F458" s="84" t="b">
        <v>0</v>
      </c>
      <c r="G458" s="84" t="b">
        <v>0</v>
      </c>
    </row>
    <row r="459" spans="1:7" ht="15">
      <c r="A459" s="84" t="s">
        <v>2901</v>
      </c>
      <c r="B459" s="84">
        <v>8</v>
      </c>
      <c r="C459" s="123">
        <v>0.007271099731648404</v>
      </c>
      <c r="D459" s="84" t="s">
        <v>2704</v>
      </c>
      <c r="E459" s="84" t="b">
        <v>0</v>
      </c>
      <c r="F459" s="84" t="b">
        <v>0</v>
      </c>
      <c r="G459" s="84" t="b">
        <v>0</v>
      </c>
    </row>
    <row r="460" spans="1:7" ht="15">
      <c r="A460" s="84" t="s">
        <v>2875</v>
      </c>
      <c r="B460" s="84">
        <v>8</v>
      </c>
      <c r="C460" s="123">
        <v>0.0068957473240258355</v>
      </c>
      <c r="D460" s="84" t="s">
        <v>2704</v>
      </c>
      <c r="E460" s="84" t="b">
        <v>0</v>
      </c>
      <c r="F460" s="84" t="b">
        <v>0</v>
      </c>
      <c r="G460" s="84" t="b">
        <v>0</v>
      </c>
    </row>
    <row r="461" spans="1:7" ht="15">
      <c r="A461" s="84" t="s">
        <v>2893</v>
      </c>
      <c r="B461" s="84">
        <v>7</v>
      </c>
      <c r="C461" s="123">
        <v>0.006362212265192353</v>
      </c>
      <c r="D461" s="84" t="s">
        <v>2704</v>
      </c>
      <c r="E461" s="84" t="b">
        <v>0</v>
      </c>
      <c r="F461" s="84" t="b">
        <v>0</v>
      </c>
      <c r="G461" s="84" t="b">
        <v>0</v>
      </c>
    </row>
    <row r="462" spans="1:7" ht="15">
      <c r="A462" s="84" t="s">
        <v>3348</v>
      </c>
      <c r="B462" s="84">
        <v>7</v>
      </c>
      <c r="C462" s="123">
        <v>0.006362212265192353</v>
      </c>
      <c r="D462" s="84" t="s">
        <v>2704</v>
      </c>
      <c r="E462" s="84" t="b">
        <v>1</v>
      </c>
      <c r="F462" s="84" t="b">
        <v>0</v>
      </c>
      <c r="G462" s="84" t="b">
        <v>0</v>
      </c>
    </row>
    <row r="463" spans="1:7" ht="15">
      <c r="A463" s="84" t="s">
        <v>3349</v>
      </c>
      <c r="B463" s="84">
        <v>7</v>
      </c>
      <c r="C463" s="123">
        <v>0.006362212265192353</v>
      </c>
      <c r="D463" s="84" t="s">
        <v>2704</v>
      </c>
      <c r="E463" s="84" t="b">
        <v>0</v>
      </c>
      <c r="F463" s="84" t="b">
        <v>0</v>
      </c>
      <c r="G463" s="84" t="b">
        <v>0</v>
      </c>
    </row>
    <row r="464" spans="1:7" ht="15">
      <c r="A464" s="84" t="s">
        <v>3350</v>
      </c>
      <c r="B464" s="84">
        <v>7</v>
      </c>
      <c r="C464" s="123">
        <v>0.006362212265192353</v>
      </c>
      <c r="D464" s="84" t="s">
        <v>2704</v>
      </c>
      <c r="E464" s="84" t="b">
        <v>0</v>
      </c>
      <c r="F464" s="84" t="b">
        <v>0</v>
      </c>
      <c r="G464" s="84" t="b">
        <v>0</v>
      </c>
    </row>
    <row r="465" spans="1:7" ht="15">
      <c r="A465" s="84" t="s">
        <v>3351</v>
      </c>
      <c r="B465" s="84">
        <v>7</v>
      </c>
      <c r="C465" s="123">
        <v>0.006362212265192353</v>
      </c>
      <c r="D465" s="84" t="s">
        <v>2704</v>
      </c>
      <c r="E465" s="84" t="b">
        <v>0</v>
      </c>
      <c r="F465" s="84" t="b">
        <v>0</v>
      </c>
      <c r="G465" s="84" t="b">
        <v>0</v>
      </c>
    </row>
    <row r="466" spans="1:7" ht="15">
      <c r="A466" s="84" t="s">
        <v>3359</v>
      </c>
      <c r="B466" s="84">
        <v>7</v>
      </c>
      <c r="C466" s="123">
        <v>0.006362212265192353</v>
      </c>
      <c r="D466" s="84" t="s">
        <v>2704</v>
      </c>
      <c r="E466" s="84" t="b">
        <v>0</v>
      </c>
      <c r="F466" s="84" t="b">
        <v>0</v>
      </c>
      <c r="G466" s="84" t="b">
        <v>0</v>
      </c>
    </row>
    <row r="467" spans="1:7" ht="15">
      <c r="A467" s="84" t="s">
        <v>3363</v>
      </c>
      <c r="B467" s="84">
        <v>6</v>
      </c>
      <c r="C467" s="123">
        <v>0.0057783092144188895</v>
      </c>
      <c r="D467" s="84" t="s">
        <v>2704</v>
      </c>
      <c r="E467" s="84" t="b">
        <v>0</v>
      </c>
      <c r="F467" s="84" t="b">
        <v>0</v>
      </c>
      <c r="G467" s="84" t="b">
        <v>0</v>
      </c>
    </row>
    <row r="468" spans="1:7" ht="15">
      <c r="A468" s="84" t="s">
        <v>3364</v>
      </c>
      <c r="B468" s="84">
        <v>6</v>
      </c>
      <c r="C468" s="123">
        <v>0.0057783092144188895</v>
      </c>
      <c r="D468" s="84" t="s">
        <v>2704</v>
      </c>
      <c r="E468" s="84" t="b">
        <v>1</v>
      </c>
      <c r="F468" s="84" t="b">
        <v>0</v>
      </c>
      <c r="G468" s="84" t="b">
        <v>0</v>
      </c>
    </row>
    <row r="469" spans="1:7" ht="15">
      <c r="A469" s="84" t="s">
        <v>3347</v>
      </c>
      <c r="B469" s="84">
        <v>6</v>
      </c>
      <c r="C469" s="123">
        <v>0.0057783092144188895</v>
      </c>
      <c r="D469" s="84" t="s">
        <v>2704</v>
      </c>
      <c r="E469" s="84" t="b">
        <v>1</v>
      </c>
      <c r="F469" s="84" t="b">
        <v>0</v>
      </c>
      <c r="G469" s="84" t="b">
        <v>0</v>
      </c>
    </row>
    <row r="470" spans="1:7" ht="15">
      <c r="A470" s="84" t="s">
        <v>3365</v>
      </c>
      <c r="B470" s="84">
        <v>6</v>
      </c>
      <c r="C470" s="123">
        <v>0.0057783092144188895</v>
      </c>
      <c r="D470" s="84" t="s">
        <v>2704</v>
      </c>
      <c r="E470" s="84" t="b">
        <v>0</v>
      </c>
      <c r="F470" s="84" t="b">
        <v>0</v>
      </c>
      <c r="G470" s="84" t="b">
        <v>0</v>
      </c>
    </row>
    <row r="471" spans="1:7" ht="15">
      <c r="A471" s="84" t="s">
        <v>3366</v>
      </c>
      <c r="B471" s="84">
        <v>6</v>
      </c>
      <c r="C471" s="123">
        <v>0.0057783092144188895</v>
      </c>
      <c r="D471" s="84" t="s">
        <v>2704</v>
      </c>
      <c r="E471" s="84" t="b">
        <v>0</v>
      </c>
      <c r="F471" s="84" t="b">
        <v>0</v>
      </c>
      <c r="G471" s="84" t="b">
        <v>0</v>
      </c>
    </row>
    <row r="472" spans="1:7" ht="15">
      <c r="A472" s="84" t="s">
        <v>3367</v>
      </c>
      <c r="B472" s="84">
        <v>6</v>
      </c>
      <c r="C472" s="123">
        <v>0.0057783092144188895</v>
      </c>
      <c r="D472" s="84" t="s">
        <v>2704</v>
      </c>
      <c r="E472" s="84" t="b">
        <v>0</v>
      </c>
      <c r="F472" s="84" t="b">
        <v>0</v>
      </c>
      <c r="G472" s="84" t="b">
        <v>0</v>
      </c>
    </row>
    <row r="473" spans="1:7" ht="15">
      <c r="A473" s="84" t="s">
        <v>3353</v>
      </c>
      <c r="B473" s="84">
        <v>6</v>
      </c>
      <c r="C473" s="123">
        <v>0.0057783092144188895</v>
      </c>
      <c r="D473" s="84" t="s">
        <v>2704</v>
      </c>
      <c r="E473" s="84" t="b">
        <v>0</v>
      </c>
      <c r="F473" s="84" t="b">
        <v>0</v>
      </c>
      <c r="G473" s="84" t="b">
        <v>0</v>
      </c>
    </row>
    <row r="474" spans="1:7" ht="15">
      <c r="A474" s="84" t="s">
        <v>3368</v>
      </c>
      <c r="B474" s="84">
        <v>6</v>
      </c>
      <c r="C474" s="123">
        <v>0.0057783092144188895</v>
      </c>
      <c r="D474" s="84" t="s">
        <v>2704</v>
      </c>
      <c r="E474" s="84" t="b">
        <v>0</v>
      </c>
      <c r="F474" s="84" t="b">
        <v>0</v>
      </c>
      <c r="G474" s="84" t="b">
        <v>0</v>
      </c>
    </row>
    <row r="475" spans="1:7" ht="15">
      <c r="A475" s="84" t="s">
        <v>2845</v>
      </c>
      <c r="B475" s="84">
        <v>6</v>
      </c>
      <c r="C475" s="123">
        <v>0.006633121151582391</v>
      </c>
      <c r="D475" s="84" t="s">
        <v>2704</v>
      </c>
      <c r="E475" s="84" t="b">
        <v>0</v>
      </c>
      <c r="F475" s="84" t="b">
        <v>0</v>
      </c>
      <c r="G475" s="84" t="b">
        <v>0</v>
      </c>
    </row>
    <row r="476" spans="1:7" ht="15">
      <c r="A476" s="84" t="s">
        <v>2844</v>
      </c>
      <c r="B476" s="84">
        <v>6</v>
      </c>
      <c r="C476" s="123">
        <v>0.006633121151582391</v>
      </c>
      <c r="D476" s="84" t="s">
        <v>2704</v>
      </c>
      <c r="E476" s="84" t="b">
        <v>0</v>
      </c>
      <c r="F476" s="84" t="b">
        <v>0</v>
      </c>
      <c r="G476" s="84" t="b">
        <v>0</v>
      </c>
    </row>
    <row r="477" spans="1:7" ht="15">
      <c r="A477" s="84" t="s">
        <v>2856</v>
      </c>
      <c r="B477" s="84">
        <v>6</v>
      </c>
      <c r="C477" s="123">
        <v>0.0057783092144188895</v>
      </c>
      <c r="D477" s="84" t="s">
        <v>2704</v>
      </c>
      <c r="E477" s="84" t="b">
        <v>1</v>
      </c>
      <c r="F477" s="84" t="b">
        <v>0</v>
      </c>
      <c r="G477" s="84" t="b">
        <v>0</v>
      </c>
    </row>
    <row r="478" spans="1:7" ht="15">
      <c r="A478" s="84" t="s">
        <v>3382</v>
      </c>
      <c r="B478" s="84">
        <v>6</v>
      </c>
      <c r="C478" s="123">
        <v>0.0057783092144188895</v>
      </c>
      <c r="D478" s="84" t="s">
        <v>2704</v>
      </c>
      <c r="E478" s="84" t="b">
        <v>0</v>
      </c>
      <c r="F478" s="84" t="b">
        <v>0</v>
      </c>
      <c r="G478" s="84" t="b">
        <v>0</v>
      </c>
    </row>
    <row r="479" spans="1:7" ht="15">
      <c r="A479" s="84" t="s">
        <v>2786</v>
      </c>
      <c r="B479" s="84">
        <v>6</v>
      </c>
      <c r="C479" s="123">
        <v>0.0057783092144188895</v>
      </c>
      <c r="D479" s="84" t="s">
        <v>2704</v>
      </c>
      <c r="E479" s="84" t="b">
        <v>0</v>
      </c>
      <c r="F479" s="84" t="b">
        <v>0</v>
      </c>
      <c r="G479" s="84" t="b">
        <v>0</v>
      </c>
    </row>
    <row r="480" spans="1:7" ht="15">
      <c r="A480" s="84" t="s">
        <v>3383</v>
      </c>
      <c r="B480" s="84">
        <v>6</v>
      </c>
      <c r="C480" s="123">
        <v>0.0057783092144188895</v>
      </c>
      <c r="D480" s="84" t="s">
        <v>2704</v>
      </c>
      <c r="E480" s="84" t="b">
        <v>0</v>
      </c>
      <c r="F480" s="84" t="b">
        <v>0</v>
      </c>
      <c r="G480" s="84" t="b">
        <v>0</v>
      </c>
    </row>
    <row r="481" spans="1:7" ht="15">
      <c r="A481" s="84" t="s">
        <v>2852</v>
      </c>
      <c r="B481" s="84">
        <v>6</v>
      </c>
      <c r="C481" s="123">
        <v>0.0057783092144188895</v>
      </c>
      <c r="D481" s="84" t="s">
        <v>2704</v>
      </c>
      <c r="E481" s="84" t="b">
        <v>0</v>
      </c>
      <c r="F481" s="84" t="b">
        <v>0</v>
      </c>
      <c r="G481" s="84" t="b">
        <v>0</v>
      </c>
    </row>
    <row r="482" spans="1:7" ht="15">
      <c r="A482" s="84" t="s">
        <v>3384</v>
      </c>
      <c r="B482" s="84">
        <v>6</v>
      </c>
      <c r="C482" s="123">
        <v>0.0057783092144188895</v>
      </c>
      <c r="D482" s="84" t="s">
        <v>2704</v>
      </c>
      <c r="E482" s="84" t="b">
        <v>0</v>
      </c>
      <c r="F482" s="84" t="b">
        <v>0</v>
      </c>
      <c r="G482" s="84" t="b">
        <v>0</v>
      </c>
    </row>
    <row r="483" spans="1:7" ht="15">
      <c r="A483" s="84" t="s">
        <v>378</v>
      </c>
      <c r="B483" s="84">
        <v>6</v>
      </c>
      <c r="C483" s="123">
        <v>0.0057783092144188895</v>
      </c>
      <c r="D483" s="84" t="s">
        <v>2704</v>
      </c>
      <c r="E483" s="84" t="b">
        <v>0</v>
      </c>
      <c r="F483" s="84" t="b">
        <v>0</v>
      </c>
      <c r="G483" s="84" t="b">
        <v>0</v>
      </c>
    </row>
    <row r="484" spans="1:7" ht="15">
      <c r="A484" s="84" t="s">
        <v>3369</v>
      </c>
      <c r="B484" s="84">
        <v>5</v>
      </c>
      <c r="C484" s="123">
        <v>0.005135570162693836</v>
      </c>
      <c r="D484" s="84" t="s">
        <v>2704</v>
      </c>
      <c r="E484" s="84" t="b">
        <v>0</v>
      </c>
      <c r="F484" s="84" t="b">
        <v>0</v>
      </c>
      <c r="G484" s="84" t="b">
        <v>0</v>
      </c>
    </row>
    <row r="485" spans="1:7" ht="15">
      <c r="A485" s="84" t="s">
        <v>3354</v>
      </c>
      <c r="B485" s="84">
        <v>4</v>
      </c>
      <c r="C485" s="123">
        <v>0.004422080767721595</v>
      </c>
      <c r="D485" s="84" t="s">
        <v>2704</v>
      </c>
      <c r="E485" s="84" t="b">
        <v>0</v>
      </c>
      <c r="F485" s="84" t="b">
        <v>0</v>
      </c>
      <c r="G485" s="84" t="b">
        <v>0</v>
      </c>
    </row>
    <row r="486" spans="1:7" ht="15">
      <c r="A486" s="84" t="s">
        <v>2849</v>
      </c>
      <c r="B486" s="84">
        <v>4</v>
      </c>
      <c r="C486" s="123">
        <v>0.004422080767721595</v>
      </c>
      <c r="D486" s="84" t="s">
        <v>2704</v>
      </c>
      <c r="E486" s="84" t="b">
        <v>0</v>
      </c>
      <c r="F486" s="84" t="b">
        <v>0</v>
      </c>
      <c r="G486" s="84" t="b">
        <v>0</v>
      </c>
    </row>
    <row r="487" spans="1:7" ht="15">
      <c r="A487" s="84" t="s">
        <v>3432</v>
      </c>
      <c r="B487" s="84">
        <v>4</v>
      </c>
      <c r="C487" s="123">
        <v>0.005396287873430272</v>
      </c>
      <c r="D487" s="84" t="s">
        <v>2704</v>
      </c>
      <c r="E487" s="84" t="b">
        <v>0</v>
      </c>
      <c r="F487" s="84" t="b">
        <v>0</v>
      </c>
      <c r="G487" s="84" t="b">
        <v>0</v>
      </c>
    </row>
    <row r="488" spans="1:7" ht="15">
      <c r="A488" s="84" t="s">
        <v>3362</v>
      </c>
      <c r="B488" s="84">
        <v>4</v>
      </c>
      <c r="C488" s="123">
        <v>0.004422080767721595</v>
      </c>
      <c r="D488" s="84" t="s">
        <v>2704</v>
      </c>
      <c r="E488" s="84" t="b">
        <v>0</v>
      </c>
      <c r="F488" s="84" t="b">
        <v>0</v>
      </c>
      <c r="G488" s="84" t="b">
        <v>0</v>
      </c>
    </row>
    <row r="489" spans="1:7" ht="15">
      <c r="A489" s="84" t="s">
        <v>2889</v>
      </c>
      <c r="B489" s="84">
        <v>4</v>
      </c>
      <c r="C489" s="123">
        <v>0.004422080767721595</v>
      </c>
      <c r="D489" s="84" t="s">
        <v>2704</v>
      </c>
      <c r="E489" s="84" t="b">
        <v>0</v>
      </c>
      <c r="F489" s="84" t="b">
        <v>0</v>
      </c>
      <c r="G489" s="84" t="b">
        <v>0</v>
      </c>
    </row>
    <row r="490" spans="1:7" ht="15">
      <c r="A490" s="84" t="s">
        <v>3339</v>
      </c>
      <c r="B490" s="84">
        <v>4</v>
      </c>
      <c r="C490" s="123">
        <v>0.004422080767721595</v>
      </c>
      <c r="D490" s="84" t="s">
        <v>2704</v>
      </c>
      <c r="E490" s="84" t="b">
        <v>0</v>
      </c>
      <c r="F490" s="84" t="b">
        <v>0</v>
      </c>
      <c r="G490" s="84" t="b">
        <v>0</v>
      </c>
    </row>
    <row r="491" spans="1:7" ht="15">
      <c r="A491" s="84" t="s">
        <v>2855</v>
      </c>
      <c r="B491" s="84">
        <v>4</v>
      </c>
      <c r="C491" s="123">
        <v>0.004826413248654605</v>
      </c>
      <c r="D491" s="84" t="s">
        <v>2704</v>
      </c>
      <c r="E491" s="84" t="b">
        <v>0</v>
      </c>
      <c r="F491" s="84" t="b">
        <v>0</v>
      </c>
      <c r="G491" s="84" t="b">
        <v>0</v>
      </c>
    </row>
    <row r="492" spans="1:7" ht="15">
      <c r="A492" s="84" t="s">
        <v>3358</v>
      </c>
      <c r="B492" s="84">
        <v>4</v>
      </c>
      <c r="C492" s="123">
        <v>0.004826413248654605</v>
      </c>
      <c r="D492" s="84" t="s">
        <v>2704</v>
      </c>
      <c r="E492" s="84" t="b">
        <v>1</v>
      </c>
      <c r="F492" s="84" t="b">
        <v>0</v>
      </c>
      <c r="G492" s="84" t="b">
        <v>0</v>
      </c>
    </row>
    <row r="493" spans="1:7" ht="15">
      <c r="A493" s="84" t="s">
        <v>3377</v>
      </c>
      <c r="B493" s="84">
        <v>4</v>
      </c>
      <c r="C493" s="123">
        <v>0.005396287873430272</v>
      </c>
      <c r="D493" s="84" t="s">
        <v>2704</v>
      </c>
      <c r="E493" s="84" t="b">
        <v>0</v>
      </c>
      <c r="F493" s="84" t="b">
        <v>0</v>
      </c>
      <c r="G493" s="84" t="b">
        <v>0</v>
      </c>
    </row>
    <row r="494" spans="1:7" ht="15">
      <c r="A494" s="84" t="s">
        <v>2874</v>
      </c>
      <c r="B494" s="84">
        <v>3</v>
      </c>
      <c r="C494" s="123">
        <v>0.003619809936490953</v>
      </c>
      <c r="D494" s="84" t="s">
        <v>2704</v>
      </c>
      <c r="E494" s="84" t="b">
        <v>0</v>
      </c>
      <c r="F494" s="84" t="b">
        <v>0</v>
      </c>
      <c r="G494" s="84" t="b">
        <v>0</v>
      </c>
    </row>
    <row r="495" spans="1:7" ht="15">
      <c r="A495" s="84" t="s">
        <v>3355</v>
      </c>
      <c r="B495" s="84">
        <v>3</v>
      </c>
      <c r="C495" s="123">
        <v>0.003619809936490953</v>
      </c>
      <c r="D495" s="84" t="s">
        <v>2704</v>
      </c>
      <c r="E495" s="84" t="b">
        <v>0</v>
      </c>
      <c r="F495" s="84" t="b">
        <v>0</v>
      </c>
      <c r="G495" s="84" t="b">
        <v>0</v>
      </c>
    </row>
    <row r="496" spans="1:7" ht="15">
      <c r="A496" s="84" t="s">
        <v>3375</v>
      </c>
      <c r="B496" s="84">
        <v>3</v>
      </c>
      <c r="C496" s="123">
        <v>0.003619809936490953</v>
      </c>
      <c r="D496" s="84" t="s">
        <v>2704</v>
      </c>
      <c r="E496" s="84" t="b">
        <v>0</v>
      </c>
      <c r="F496" s="84" t="b">
        <v>0</v>
      </c>
      <c r="G496" s="84" t="b">
        <v>0</v>
      </c>
    </row>
    <row r="497" spans="1:7" ht="15">
      <c r="A497" s="84" t="s">
        <v>3374</v>
      </c>
      <c r="B497" s="84">
        <v>3</v>
      </c>
      <c r="C497" s="123">
        <v>0.003619809936490953</v>
      </c>
      <c r="D497" s="84" t="s">
        <v>2704</v>
      </c>
      <c r="E497" s="84" t="b">
        <v>0</v>
      </c>
      <c r="F497" s="84" t="b">
        <v>0</v>
      </c>
      <c r="G497" s="84" t="b">
        <v>0</v>
      </c>
    </row>
    <row r="498" spans="1:7" ht="15">
      <c r="A498" s="84" t="s">
        <v>3390</v>
      </c>
      <c r="B498" s="84">
        <v>3</v>
      </c>
      <c r="C498" s="123">
        <v>0.003619809936490953</v>
      </c>
      <c r="D498" s="84" t="s">
        <v>2704</v>
      </c>
      <c r="E498" s="84" t="b">
        <v>0</v>
      </c>
      <c r="F498" s="84" t="b">
        <v>0</v>
      </c>
      <c r="G498" s="84" t="b">
        <v>0</v>
      </c>
    </row>
    <row r="499" spans="1:7" ht="15">
      <c r="A499" s="84" t="s">
        <v>3421</v>
      </c>
      <c r="B499" s="84">
        <v>3</v>
      </c>
      <c r="C499" s="123">
        <v>0.003619809936490953</v>
      </c>
      <c r="D499" s="84" t="s">
        <v>2704</v>
      </c>
      <c r="E499" s="84" t="b">
        <v>0</v>
      </c>
      <c r="F499" s="84" t="b">
        <v>0</v>
      </c>
      <c r="G499" s="84" t="b">
        <v>0</v>
      </c>
    </row>
    <row r="500" spans="1:7" ht="15">
      <c r="A500" s="84" t="s">
        <v>2848</v>
      </c>
      <c r="B500" s="84">
        <v>3</v>
      </c>
      <c r="C500" s="123">
        <v>0.003619809936490953</v>
      </c>
      <c r="D500" s="84" t="s">
        <v>2704</v>
      </c>
      <c r="E500" s="84" t="b">
        <v>0</v>
      </c>
      <c r="F500" s="84" t="b">
        <v>0</v>
      </c>
      <c r="G500" s="84" t="b">
        <v>0</v>
      </c>
    </row>
    <row r="501" spans="1:7" ht="15">
      <c r="A501" s="84" t="s">
        <v>3356</v>
      </c>
      <c r="B501" s="84">
        <v>3</v>
      </c>
      <c r="C501" s="123">
        <v>0.003619809936490953</v>
      </c>
      <c r="D501" s="84" t="s">
        <v>2704</v>
      </c>
      <c r="E501" s="84" t="b">
        <v>0</v>
      </c>
      <c r="F501" s="84" t="b">
        <v>0</v>
      </c>
      <c r="G501" s="84" t="b">
        <v>0</v>
      </c>
    </row>
    <row r="502" spans="1:7" ht="15">
      <c r="A502" s="84" t="s">
        <v>3459</v>
      </c>
      <c r="B502" s="84">
        <v>2</v>
      </c>
      <c r="C502" s="123">
        <v>0.002698143936715136</v>
      </c>
      <c r="D502" s="84" t="s">
        <v>2704</v>
      </c>
      <c r="E502" s="84" t="b">
        <v>0</v>
      </c>
      <c r="F502" s="84" t="b">
        <v>0</v>
      </c>
      <c r="G502" s="84" t="b">
        <v>0</v>
      </c>
    </row>
    <row r="503" spans="1:7" ht="15">
      <c r="A503" s="84" t="s">
        <v>3504</v>
      </c>
      <c r="B503" s="84">
        <v>2</v>
      </c>
      <c r="C503" s="123">
        <v>0.002698143936715136</v>
      </c>
      <c r="D503" s="84" t="s">
        <v>2704</v>
      </c>
      <c r="E503" s="84" t="b">
        <v>0</v>
      </c>
      <c r="F503" s="84" t="b">
        <v>0</v>
      </c>
      <c r="G503" s="84" t="b">
        <v>0</v>
      </c>
    </row>
    <row r="504" spans="1:7" ht="15">
      <c r="A504" s="84" t="s">
        <v>3544</v>
      </c>
      <c r="B504" s="84">
        <v>2</v>
      </c>
      <c r="C504" s="123">
        <v>0.002698143936715136</v>
      </c>
      <c r="D504" s="84" t="s">
        <v>2704</v>
      </c>
      <c r="E504" s="84" t="b">
        <v>0</v>
      </c>
      <c r="F504" s="84" t="b">
        <v>0</v>
      </c>
      <c r="G504" s="84" t="b">
        <v>0</v>
      </c>
    </row>
    <row r="505" spans="1:7" ht="15">
      <c r="A505" s="84" t="s">
        <v>3460</v>
      </c>
      <c r="B505" s="84">
        <v>2</v>
      </c>
      <c r="C505" s="123">
        <v>0.002698143936715136</v>
      </c>
      <c r="D505" s="84" t="s">
        <v>2704</v>
      </c>
      <c r="E505" s="84" t="b">
        <v>0</v>
      </c>
      <c r="F505" s="84" t="b">
        <v>0</v>
      </c>
      <c r="G505" s="84" t="b">
        <v>0</v>
      </c>
    </row>
    <row r="506" spans="1:7" ht="15">
      <c r="A506" s="84" t="s">
        <v>3545</v>
      </c>
      <c r="B506" s="84">
        <v>2</v>
      </c>
      <c r="C506" s="123">
        <v>0.002698143936715136</v>
      </c>
      <c r="D506" s="84" t="s">
        <v>2704</v>
      </c>
      <c r="E506" s="84" t="b">
        <v>0</v>
      </c>
      <c r="F506" s="84" t="b">
        <v>0</v>
      </c>
      <c r="G506" s="84" t="b">
        <v>0</v>
      </c>
    </row>
    <row r="507" spans="1:7" ht="15">
      <c r="A507" s="84" t="s">
        <v>3357</v>
      </c>
      <c r="B507" s="84">
        <v>2</v>
      </c>
      <c r="C507" s="123">
        <v>0.002698143936715136</v>
      </c>
      <c r="D507" s="84" t="s">
        <v>2704</v>
      </c>
      <c r="E507" s="84" t="b">
        <v>0</v>
      </c>
      <c r="F507" s="84" t="b">
        <v>0</v>
      </c>
      <c r="G507" s="84" t="b">
        <v>0</v>
      </c>
    </row>
    <row r="508" spans="1:7" ht="15">
      <c r="A508" s="84" t="s">
        <v>3518</v>
      </c>
      <c r="B508" s="84">
        <v>2</v>
      </c>
      <c r="C508" s="123">
        <v>0.002698143936715136</v>
      </c>
      <c r="D508" s="84" t="s">
        <v>2704</v>
      </c>
      <c r="E508" s="84" t="b">
        <v>0</v>
      </c>
      <c r="F508" s="84" t="b">
        <v>0</v>
      </c>
      <c r="G508" s="84" t="b">
        <v>0</v>
      </c>
    </row>
    <row r="509" spans="1:7" ht="15">
      <c r="A509" s="84" t="s">
        <v>3519</v>
      </c>
      <c r="B509" s="84">
        <v>2</v>
      </c>
      <c r="C509" s="123">
        <v>0.002698143936715136</v>
      </c>
      <c r="D509" s="84" t="s">
        <v>2704</v>
      </c>
      <c r="E509" s="84" t="b">
        <v>0</v>
      </c>
      <c r="F509" s="84" t="b">
        <v>0</v>
      </c>
      <c r="G509" s="84" t="b">
        <v>0</v>
      </c>
    </row>
    <row r="510" spans="1:7" ht="15">
      <c r="A510" s="84" t="s">
        <v>3520</v>
      </c>
      <c r="B510" s="84">
        <v>2</v>
      </c>
      <c r="C510" s="123">
        <v>0.002698143936715136</v>
      </c>
      <c r="D510" s="84" t="s">
        <v>2704</v>
      </c>
      <c r="E510" s="84" t="b">
        <v>0</v>
      </c>
      <c r="F510" s="84" t="b">
        <v>0</v>
      </c>
      <c r="G510" s="84" t="b">
        <v>0</v>
      </c>
    </row>
    <row r="511" spans="1:7" ht="15">
      <c r="A511" s="84" t="s">
        <v>3448</v>
      </c>
      <c r="B511" s="84">
        <v>2</v>
      </c>
      <c r="C511" s="123">
        <v>0.002698143936715136</v>
      </c>
      <c r="D511" s="84" t="s">
        <v>2704</v>
      </c>
      <c r="E511" s="84" t="b">
        <v>0</v>
      </c>
      <c r="F511" s="84" t="b">
        <v>0</v>
      </c>
      <c r="G511" s="84" t="b">
        <v>0</v>
      </c>
    </row>
    <row r="512" spans="1:7" ht="15">
      <c r="A512" s="84" t="s">
        <v>3521</v>
      </c>
      <c r="B512" s="84">
        <v>2</v>
      </c>
      <c r="C512" s="123">
        <v>0.002698143936715136</v>
      </c>
      <c r="D512" s="84" t="s">
        <v>2704</v>
      </c>
      <c r="E512" s="84" t="b">
        <v>0</v>
      </c>
      <c r="F512" s="84" t="b">
        <v>0</v>
      </c>
      <c r="G512" s="84" t="b">
        <v>0</v>
      </c>
    </row>
    <row r="513" spans="1:7" ht="15">
      <c r="A513" s="84" t="s">
        <v>3522</v>
      </c>
      <c r="B513" s="84">
        <v>2</v>
      </c>
      <c r="C513" s="123">
        <v>0.002698143936715136</v>
      </c>
      <c r="D513" s="84" t="s">
        <v>2704</v>
      </c>
      <c r="E513" s="84" t="b">
        <v>0</v>
      </c>
      <c r="F513" s="84" t="b">
        <v>0</v>
      </c>
      <c r="G513" s="84" t="b">
        <v>0</v>
      </c>
    </row>
    <row r="514" spans="1:7" ht="15">
      <c r="A514" s="84" t="s">
        <v>3523</v>
      </c>
      <c r="B514" s="84">
        <v>2</v>
      </c>
      <c r="C514" s="123">
        <v>0.002698143936715136</v>
      </c>
      <c r="D514" s="84" t="s">
        <v>2704</v>
      </c>
      <c r="E514" s="84" t="b">
        <v>0</v>
      </c>
      <c r="F514" s="84" t="b">
        <v>0</v>
      </c>
      <c r="G514" s="84" t="b">
        <v>0</v>
      </c>
    </row>
    <row r="515" spans="1:7" ht="15">
      <c r="A515" s="84" t="s">
        <v>2788</v>
      </c>
      <c r="B515" s="84">
        <v>2</v>
      </c>
      <c r="C515" s="123">
        <v>0.002698143936715136</v>
      </c>
      <c r="D515" s="84" t="s">
        <v>2704</v>
      </c>
      <c r="E515" s="84" t="b">
        <v>0</v>
      </c>
      <c r="F515" s="84" t="b">
        <v>0</v>
      </c>
      <c r="G515" s="84" t="b">
        <v>0</v>
      </c>
    </row>
    <row r="516" spans="1:7" ht="15">
      <c r="A516" s="84" t="s">
        <v>2792</v>
      </c>
      <c r="B516" s="84">
        <v>2</v>
      </c>
      <c r="C516" s="123">
        <v>0.002698143936715136</v>
      </c>
      <c r="D516" s="84" t="s">
        <v>2704</v>
      </c>
      <c r="E516" s="84" t="b">
        <v>0</v>
      </c>
      <c r="F516" s="84" t="b">
        <v>0</v>
      </c>
      <c r="G516" s="84" t="b">
        <v>0</v>
      </c>
    </row>
    <row r="517" spans="1:7" ht="15">
      <c r="A517" s="84" t="s">
        <v>2793</v>
      </c>
      <c r="B517" s="84">
        <v>2</v>
      </c>
      <c r="C517" s="123">
        <v>0.002698143936715136</v>
      </c>
      <c r="D517" s="84" t="s">
        <v>2704</v>
      </c>
      <c r="E517" s="84" t="b">
        <v>0</v>
      </c>
      <c r="F517" s="84" t="b">
        <v>0</v>
      </c>
      <c r="G517" s="84" t="b">
        <v>0</v>
      </c>
    </row>
    <row r="518" spans="1:7" ht="15">
      <c r="A518" s="84" t="s">
        <v>3408</v>
      </c>
      <c r="B518" s="84">
        <v>2</v>
      </c>
      <c r="C518" s="123">
        <v>0.002698143936715136</v>
      </c>
      <c r="D518" s="84" t="s">
        <v>2704</v>
      </c>
      <c r="E518" s="84" t="b">
        <v>0</v>
      </c>
      <c r="F518" s="84" t="b">
        <v>0</v>
      </c>
      <c r="G518" s="84" t="b">
        <v>0</v>
      </c>
    </row>
    <row r="519" spans="1:7" ht="15">
      <c r="A519" s="84" t="s">
        <v>3409</v>
      </c>
      <c r="B519" s="84">
        <v>2</v>
      </c>
      <c r="C519" s="123">
        <v>0.002698143936715136</v>
      </c>
      <c r="D519" s="84" t="s">
        <v>2704</v>
      </c>
      <c r="E519" s="84" t="b">
        <v>0</v>
      </c>
      <c r="F519" s="84" t="b">
        <v>0</v>
      </c>
      <c r="G519" s="84" t="b">
        <v>0</v>
      </c>
    </row>
    <row r="520" spans="1:7" ht="15">
      <c r="A520" s="84" t="s">
        <v>3451</v>
      </c>
      <c r="B520" s="84">
        <v>2</v>
      </c>
      <c r="C520" s="123">
        <v>0.002698143936715136</v>
      </c>
      <c r="D520" s="84" t="s">
        <v>2704</v>
      </c>
      <c r="E520" s="84" t="b">
        <v>0</v>
      </c>
      <c r="F520" s="84" t="b">
        <v>0</v>
      </c>
      <c r="G520" s="84" t="b">
        <v>0</v>
      </c>
    </row>
    <row r="521" spans="1:7" ht="15">
      <c r="A521" s="84" t="s">
        <v>3425</v>
      </c>
      <c r="B521" s="84">
        <v>2</v>
      </c>
      <c r="C521" s="123">
        <v>0.002698143936715136</v>
      </c>
      <c r="D521" s="84" t="s">
        <v>2704</v>
      </c>
      <c r="E521" s="84" t="b">
        <v>0</v>
      </c>
      <c r="F521" s="84" t="b">
        <v>0</v>
      </c>
      <c r="G521" s="84" t="b">
        <v>0</v>
      </c>
    </row>
    <row r="522" spans="1:7" ht="15">
      <c r="A522" s="84" t="s">
        <v>3386</v>
      </c>
      <c r="B522" s="84">
        <v>2</v>
      </c>
      <c r="C522" s="123">
        <v>0.002698143936715136</v>
      </c>
      <c r="D522" s="84" t="s">
        <v>2704</v>
      </c>
      <c r="E522" s="84" t="b">
        <v>0</v>
      </c>
      <c r="F522" s="84" t="b">
        <v>0</v>
      </c>
      <c r="G522" s="84" t="b">
        <v>0</v>
      </c>
    </row>
    <row r="523" spans="1:7" ht="15">
      <c r="A523" s="84" t="s">
        <v>3487</v>
      </c>
      <c r="B523" s="84">
        <v>2</v>
      </c>
      <c r="C523" s="123">
        <v>0.002698143936715136</v>
      </c>
      <c r="D523" s="84" t="s">
        <v>2704</v>
      </c>
      <c r="E523" s="84" t="b">
        <v>0</v>
      </c>
      <c r="F523" s="84" t="b">
        <v>0</v>
      </c>
      <c r="G523" s="84" t="b">
        <v>0</v>
      </c>
    </row>
    <row r="524" spans="1:7" ht="15">
      <c r="A524" s="84" t="s">
        <v>3488</v>
      </c>
      <c r="B524" s="84">
        <v>2</v>
      </c>
      <c r="C524" s="123">
        <v>0.002698143936715136</v>
      </c>
      <c r="D524" s="84" t="s">
        <v>2704</v>
      </c>
      <c r="E524" s="84" t="b">
        <v>0</v>
      </c>
      <c r="F524" s="84" t="b">
        <v>0</v>
      </c>
      <c r="G524" s="84" t="b">
        <v>0</v>
      </c>
    </row>
    <row r="525" spans="1:7" ht="15">
      <c r="A525" s="84" t="s">
        <v>3489</v>
      </c>
      <c r="B525" s="84">
        <v>2</v>
      </c>
      <c r="C525" s="123">
        <v>0.002698143936715136</v>
      </c>
      <c r="D525" s="84" t="s">
        <v>2704</v>
      </c>
      <c r="E525" s="84" t="b">
        <v>0</v>
      </c>
      <c r="F525" s="84" t="b">
        <v>1</v>
      </c>
      <c r="G525" s="84" t="b">
        <v>0</v>
      </c>
    </row>
    <row r="526" spans="1:7" ht="15">
      <c r="A526" s="84" t="s">
        <v>3439</v>
      </c>
      <c r="B526" s="84">
        <v>2</v>
      </c>
      <c r="C526" s="123">
        <v>0.002698143936715136</v>
      </c>
      <c r="D526" s="84" t="s">
        <v>2704</v>
      </c>
      <c r="E526" s="84" t="b">
        <v>0</v>
      </c>
      <c r="F526" s="84" t="b">
        <v>0</v>
      </c>
      <c r="G526" s="84" t="b">
        <v>0</v>
      </c>
    </row>
    <row r="527" spans="1:7" ht="15">
      <c r="A527" s="84" t="s">
        <v>3410</v>
      </c>
      <c r="B527" s="84">
        <v>2</v>
      </c>
      <c r="C527" s="123">
        <v>0.002698143936715136</v>
      </c>
      <c r="D527" s="84" t="s">
        <v>2704</v>
      </c>
      <c r="E527" s="84" t="b">
        <v>0</v>
      </c>
      <c r="F527" s="84" t="b">
        <v>0</v>
      </c>
      <c r="G527" s="84" t="b">
        <v>0</v>
      </c>
    </row>
    <row r="528" spans="1:7" ht="15">
      <c r="A528" s="84" t="s">
        <v>3490</v>
      </c>
      <c r="B528" s="84">
        <v>2</v>
      </c>
      <c r="C528" s="123">
        <v>0.002698143936715136</v>
      </c>
      <c r="D528" s="84" t="s">
        <v>2704</v>
      </c>
      <c r="E528" s="84" t="b">
        <v>0</v>
      </c>
      <c r="F528" s="84" t="b">
        <v>0</v>
      </c>
      <c r="G528" s="84" t="b">
        <v>0</v>
      </c>
    </row>
    <row r="529" spans="1:7" ht="15">
      <c r="A529" s="84" t="s">
        <v>3397</v>
      </c>
      <c r="B529" s="84">
        <v>2</v>
      </c>
      <c r="C529" s="123">
        <v>0.002698143936715136</v>
      </c>
      <c r="D529" s="84" t="s">
        <v>2704</v>
      </c>
      <c r="E529" s="84" t="b">
        <v>0</v>
      </c>
      <c r="F529" s="84" t="b">
        <v>0</v>
      </c>
      <c r="G529" s="84" t="b">
        <v>0</v>
      </c>
    </row>
    <row r="530" spans="1:7" ht="15">
      <c r="A530" s="84" t="s">
        <v>3387</v>
      </c>
      <c r="B530" s="84">
        <v>2</v>
      </c>
      <c r="C530" s="123">
        <v>0.002698143936715136</v>
      </c>
      <c r="D530" s="84" t="s">
        <v>2704</v>
      </c>
      <c r="E530" s="84" t="b">
        <v>0</v>
      </c>
      <c r="F530" s="84" t="b">
        <v>0</v>
      </c>
      <c r="G530" s="84" t="b">
        <v>0</v>
      </c>
    </row>
    <row r="531" spans="1:7" ht="15">
      <c r="A531" s="84" t="s">
        <v>3643</v>
      </c>
      <c r="B531" s="84">
        <v>2</v>
      </c>
      <c r="C531" s="123">
        <v>0.002698143936715136</v>
      </c>
      <c r="D531" s="84" t="s">
        <v>2704</v>
      </c>
      <c r="E531" s="84" t="b">
        <v>0</v>
      </c>
      <c r="F531" s="84" t="b">
        <v>0</v>
      </c>
      <c r="G531" s="84" t="b">
        <v>0</v>
      </c>
    </row>
    <row r="532" spans="1:7" ht="15">
      <c r="A532" s="84" t="s">
        <v>2895</v>
      </c>
      <c r="B532" s="84">
        <v>2</v>
      </c>
      <c r="C532" s="123">
        <v>0.002698143936715136</v>
      </c>
      <c r="D532" s="84" t="s">
        <v>2704</v>
      </c>
      <c r="E532" s="84" t="b">
        <v>0</v>
      </c>
      <c r="F532" s="84" t="b">
        <v>0</v>
      </c>
      <c r="G532" s="84" t="b">
        <v>0</v>
      </c>
    </row>
    <row r="533" spans="1:7" ht="15">
      <c r="A533" s="84" t="s">
        <v>3429</v>
      </c>
      <c r="B533" s="84">
        <v>2</v>
      </c>
      <c r="C533" s="123">
        <v>0.002698143936715136</v>
      </c>
      <c r="D533" s="84" t="s">
        <v>2704</v>
      </c>
      <c r="E533" s="84" t="b">
        <v>0</v>
      </c>
      <c r="F533" s="84" t="b">
        <v>0</v>
      </c>
      <c r="G533" s="84" t="b">
        <v>0</v>
      </c>
    </row>
    <row r="534" spans="1:7" ht="15">
      <c r="A534" s="84" t="s">
        <v>3546</v>
      </c>
      <c r="B534" s="84">
        <v>2</v>
      </c>
      <c r="C534" s="123">
        <v>0.002698143936715136</v>
      </c>
      <c r="D534" s="84" t="s">
        <v>2704</v>
      </c>
      <c r="E534" s="84" t="b">
        <v>0</v>
      </c>
      <c r="F534" s="84" t="b">
        <v>0</v>
      </c>
      <c r="G534" s="84" t="b">
        <v>0</v>
      </c>
    </row>
    <row r="535" spans="1:7" ht="15">
      <c r="A535" s="84" t="s">
        <v>2847</v>
      </c>
      <c r="B535" s="84">
        <v>2</v>
      </c>
      <c r="C535" s="123">
        <v>0.002698143936715136</v>
      </c>
      <c r="D535" s="84" t="s">
        <v>2704</v>
      </c>
      <c r="E535" s="84" t="b">
        <v>0</v>
      </c>
      <c r="F535" s="84" t="b">
        <v>0</v>
      </c>
      <c r="G535" s="84" t="b">
        <v>0</v>
      </c>
    </row>
    <row r="536" spans="1:7" ht="15">
      <c r="A536" s="84" t="s">
        <v>3352</v>
      </c>
      <c r="B536" s="84">
        <v>2</v>
      </c>
      <c r="C536" s="123">
        <v>0.002698143936715136</v>
      </c>
      <c r="D536" s="84" t="s">
        <v>2704</v>
      </c>
      <c r="E536" s="84" t="b">
        <v>0</v>
      </c>
      <c r="F536" s="84" t="b">
        <v>0</v>
      </c>
      <c r="G536" s="84" t="b">
        <v>0</v>
      </c>
    </row>
    <row r="537" spans="1:7" ht="15">
      <c r="A537" s="84" t="s">
        <v>3426</v>
      </c>
      <c r="B537" s="84">
        <v>2</v>
      </c>
      <c r="C537" s="123">
        <v>0.002698143936715136</v>
      </c>
      <c r="D537" s="84" t="s">
        <v>2704</v>
      </c>
      <c r="E537" s="84" t="b">
        <v>0</v>
      </c>
      <c r="F537" s="84" t="b">
        <v>0</v>
      </c>
      <c r="G537" s="84" t="b">
        <v>0</v>
      </c>
    </row>
    <row r="538" spans="1:7" ht="15">
      <c r="A538" s="84" t="s">
        <v>3452</v>
      </c>
      <c r="B538" s="84">
        <v>2</v>
      </c>
      <c r="C538" s="123">
        <v>0.002698143936715136</v>
      </c>
      <c r="D538" s="84" t="s">
        <v>2704</v>
      </c>
      <c r="E538" s="84" t="b">
        <v>0</v>
      </c>
      <c r="F538" s="84" t="b">
        <v>1</v>
      </c>
      <c r="G538" s="84" t="b">
        <v>0</v>
      </c>
    </row>
    <row r="539" spans="1:7" ht="15">
      <c r="A539" s="84" t="s">
        <v>3378</v>
      </c>
      <c r="B539" s="84">
        <v>2</v>
      </c>
      <c r="C539" s="123">
        <v>0.002698143936715136</v>
      </c>
      <c r="D539" s="84" t="s">
        <v>2704</v>
      </c>
      <c r="E539" s="84" t="b">
        <v>0</v>
      </c>
      <c r="F539" s="84" t="b">
        <v>0</v>
      </c>
      <c r="G539" s="84" t="b">
        <v>0</v>
      </c>
    </row>
    <row r="540" spans="1:7" ht="15">
      <c r="A540" s="84" t="s">
        <v>3411</v>
      </c>
      <c r="B540" s="84">
        <v>2</v>
      </c>
      <c r="C540" s="123">
        <v>0.002698143936715136</v>
      </c>
      <c r="D540" s="84" t="s">
        <v>2704</v>
      </c>
      <c r="E540" s="84" t="b">
        <v>0</v>
      </c>
      <c r="F540" s="84" t="b">
        <v>0</v>
      </c>
      <c r="G540" s="84" t="b">
        <v>0</v>
      </c>
    </row>
    <row r="541" spans="1:7" ht="15">
      <c r="A541" s="84" t="s">
        <v>3419</v>
      </c>
      <c r="B541" s="84">
        <v>2</v>
      </c>
      <c r="C541" s="123">
        <v>0.002698143936715136</v>
      </c>
      <c r="D541" s="84" t="s">
        <v>2704</v>
      </c>
      <c r="E541" s="84" t="b">
        <v>1</v>
      </c>
      <c r="F541" s="84" t="b">
        <v>0</v>
      </c>
      <c r="G541" s="84" t="b">
        <v>0</v>
      </c>
    </row>
    <row r="542" spans="1:7" ht="15">
      <c r="A542" s="84" t="s">
        <v>3453</v>
      </c>
      <c r="B542" s="84">
        <v>2</v>
      </c>
      <c r="C542" s="123">
        <v>0.002698143936715136</v>
      </c>
      <c r="D542" s="84" t="s">
        <v>2704</v>
      </c>
      <c r="E542" s="84" t="b">
        <v>1</v>
      </c>
      <c r="F542" s="84" t="b">
        <v>0</v>
      </c>
      <c r="G542" s="84" t="b">
        <v>0</v>
      </c>
    </row>
    <row r="543" spans="1:7" ht="15">
      <c r="A543" s="84" t="s">
        <v>3360</v>
      </c>
      <c r="B543" s="84">
        <v>2</v>
      </c>
      <c r="C543" s="123">
        <v>0.002698143936715136</v>
      </c>
      <c r="D543" s="84" t="s">
        <v>2704</v>
      </c>
      <c r="E543" s="84" t="b">
        <v>0</v>
      </c>
      <c r="F543" s="84" t="b">
        <v>0</v>
      </c>
      <c r="G543" s="84" t="b">
        <v>0</v>
      </c>
    </row>
    <row r="544" spans="1:7" ht="15">
      <c r="A544" s="84" t="s">
        <v>3370</v>
      </c>
      <c r="B544" s="84">
        <v>2</v>
      </c>
      <c r="C544" s="123">
        <v>0.002698143936715136</v>
      </c>
      <c r="D544" s="84" t="s">
        <v>2704</v>
      </c>
      <c r="E544" s="84" t="b">
        <v>0</v>
      </c>
      <c r="F544" s="84" t="b">
        <v>0</v>
      </c>
      <c r="G544" s="84" t="b">
        <v>0</v>
      </c>
    </row>
    <row r="545" spans="1:7" ht="15">
      <c r="A545" s="84" t="s">
        <v>3398</v>
      </c>
      <c r="B545" s="84">
        <v>2</v>
      </c>
      <c r="C545" s="123">
        <v>0.002698143936715136</v>
      </c>
      <c r="D545" s="84" t="s">
        <v>2704</v>
      </c>
      <c r="E545" s="84" t="b">
        <v>0</v>
      </c>
      <c r="F545" s="84" t="b">
        <v>0</v>
      </c>
      <c r="G545" s="84" t="b">
        <v>0</v>
      </c>
    </row>
    <row r="546" spans="1:7" ht="15">
      <c r="A546" s="84" t="s">
        <v>2843</v>
      </c>
      <c r="B546" s="84">
        <v>2</v>
      </c>
      <c r="C546" s="123">
        <v>0.002698143936715136</v>
      </c>
      <c r="D546" s="84" t="s">
        <v>2704</v>
      </c>
      <c r="E546" s="84" t="b">
        <v>0</v>
      </c>
      <c r="F546" s="84" t="b">
        <v>0</v>
      </c>
      <c r="G546" s="84" t="b">
        <v>0</v>
      </c>
    </row>
    <row r="547" spans="1:7" ht="15">
      <c r="A547" s="84" t="s">
        <v>3445</v>
      </c>
      <c r="B547" s="84">
        <v>2</v>
      </c>
      <c r="C547" s="123">
        <v>0.002698143936715136</v>
      </c>
      <c r="D547" s="84" t="s">
        <v>2704</v>
      </c>
      <c r="E547" s="84" t="b">
        <v>0</v>
      </c>
      <c r="F547" s="84" t="b">
        <v>0</v>
      </c>
      <c r="G547" s="84" t="b">
        <v>0</v>
      </c>
    </row>
    <row r="548" spans="1:7" ht="15">
      <c r="A548" s="84" t="s">
        <v>3422</v>
      </c>
      <c r="B548" s="84">
        <v>2</v>
      </c>
      <c r="C548" s="123">
        <v>0.002698143936715136</v>
      </c>
      <c r="D548" s="84" t="s">
        <v>2704</v>
      </c>
      <c r="E548" s="84" t="b">
        <v>0</v>
      </c>
      <c r="F548" s="84" t="b">
        <v>0</v>
      </c>
      <c r="G548" s="84" t="b">
        <v>0</v>
      </c>
    </row>
    <row r="549" spans="1:7" ht="15">
      <c r="A549" s="84" t="s">
        <v>3406</v>
      </c>
      <c r="B549" s="84">
        <v>2</v>
      </c>
      <c r="C549" s="123">
        <v>0.002698143936715136</v>
      </c>
      <c r="D549" s="84" t="s">
        <v>2704</v>
      </c>
      <c r="E549" s="84" t="b">
        <v>0</v>
      </c>
      <c r="F549" s="84" t="b">
        <v>0</v>
      </c>
      <c r="G549" s="84" t="b">
        <v>0</v>
      </c>
    </row>
    <row r="550" spans="1:7" ht="15">
      <c r="A550" s="84" t="s">
        <v>3446</v>
      </c>
      <c r="B550" s="84">
        <v>2</v>
      </c>
      <c r="C550" s="123">
        <v>0.002698143936715136</v>
      </c>
      <c r="D550" s="84" t="s">
        <v>2704</v>
      </c>
      <c r="E550" s="84" t="b">
        <v>0</v>
      </c>
      <c r="F550" s="84" t="b">
        <v>0</v>
      </c>
      <c r="G550" s="84" t="b">
        <v>0</v>
      </c>
    </row>
    <row r="551" spans="1:7" ht="15">
      <c r="A551" s="84" t="s">
        <v>3385</v>
      </c>
      <c r="B551" s="84">
        <v>2</v>
      </c>
      <c r="C551" s="123">
        <v>0.002698143936715136</v>
      </c>
      <c r="D551" s="84" t="s">
        <v>2704</v>
      </c>
      <c r="E551" s="84" t="b">
        <v>0</v>
      </c>
      <c r="F551" s="84" t="b">
        <v>0</v>
      </c>
      <c r="G551" s="84" t="b">
        <v>0</v>
      </c>
    </row>
    <row r="552" spans="1:7" ht="15">
      <c r="A552" s="84" t="s">
        <v>584</v>
      </c>
      <c r="B552" s="84">
        <v>49</v>
      </c>
      <c r="C552" s="123">
        <v>0.006651406004938388</v>
      </c>
      <c r="D552" s="84" t="s">
        <v>2705</v>
      </c>
      <c r="E552" s="84" t="b">
        <v>0</v>
      </c>
      <c r="F552" s="84" t="b">
        <v>0</v>
      </c>
      <c r="G552" s="84" t="b">
        <v>0</v>
      </c>
    </row>
    <row r="553" spans="1:7" ht="15">
      <c r="A553" s="84" t="s">
        <v>602</v>
      </c>
      <c r="B553" s="84">
        <v>40</v>
      </c>
      <c r="C553" s="123">
        <v>0.008951640814100461</v>
      </c>
      <c r="D553" s="84" t="s">
        <v>2705</v>
      </c>
      <c r="E553" s="84" t="b">
        <v>0</v>
      </c>
      <c r="F553" s="84" t="b">
        <v>0</v>
      </c>
      <c r="G553" s="84" t="b">
        <v>0</v>
      </c>
    </row>
    <row r="554" spans="1:7" ht="15">
      <c r="A554" s="84" t="s">
        <v>350</v>
      </c>
      <c r="B554" s="84">
        <v>32</v>
      </c>
      <c r="C554" s="123">
        <v>0.010700119364365353</v>
      </c>
      <c r="D554" s="84" t="s">
        <v>2705</v>
      </c>
      <c r="E554" s="84" t="b">
        <v>0</v>
      </c>
      <c r="F554" s="84" t="b">
        <v>0</v>
      </c>
      <c r="G554" s="84" t="b">
        <v>0</v>
      </c>
    </row>
    <row r="555" spans="1:7" ht="15">
      <c r="A555" s="84" t="s">
        <v>2842</v>
      </c>
      <c r="B555" s="84">
        <v>30</v>
      </c>
      <c r="C555" s="123">
        <v>0.012831212608255411</v>
      </c>
      <c r="D555" s="84" t="s">
        <v>2705</v>
      </c>
      <c r="E555" s="84" t="b">
        <v>0</v>
      </c>
      <c r="F555" s="84" t="b">
        <v>0</v>
      </c>
      <c r="G555" s="84" t="b">
        <v>0</v>
      </c>
    </row>
    <row r="556" spans="1:7" ht="15">
      <c r="A556" s="84" t="s">
        <v>2836</v>
      </c>
      <c r="B556" s="84">
        <v>22</v>
      </c>
      <c r="C556" s="123">
        <v>0.01428535260758561</v>
      </c>
      <c r="D556" s="84" t="s">
        <v>2705</v>
      </c>
      <c r="E556" s="84" t="b">
        <v>0</v>
      </c>
      <c r="F556" s="84" t="b">
        <v>0</v>
      </c>
      <c r="G556" s="84" t="b">
        <v>0</v>
      </c>
    </row>
    <row r="557" spans="1:7" ht="15">
      <c r="A557" s="84" t="s">
        <v>2835</v>
      </c>
      <c r="B557" s="84">
        <v>21</v>
      </c>
      <c r="C557" s="123">
        <v>0.0136360183981499</v>
      </c>
      <c r="D557" s="84" t="s">
        <v>2705</v>
      </c>
      <c r="E557" s="84" t="b">
        <v>0</v>
      </c>
      <c r="F557" s="84" t="b">
        <v>0</v>
      </c>
      <c r="G557" s="84" t="b">
        <v>0</v>
      </c>
    </row>
    <row r="558" spans="1:7" ht="15">
      <c r="A558" s="84" t="s">
        <v>306</v>
      </c>
      <c r="B558" s="84">
        <v>15</v>
      </c>
      <c r="C558" s="123">
        <v>0.009740013141535643</v>
      </c>
      <c r="D558" s="84" t="s">
        <v>2705</v>
      </c>
      <c r="E558" s="84" t="b">
        <v>0</v>
      </c>
      <c r="F558" s="84" t="b">
        <v>0</v>
      </c>
      <c r="G558" s="84" t="b">
        <v>0</v>
      </c>
    </row>
    <row r="559" spans="1:7" ht="15">
      <c r="A559" s="84" t="s">
        <v>2843</v>
      </c>
      <c r="B559" s="84">
        <v>14</v>
      </c>
      <c r="C559" s="123">
        <v>0.009959880425090765</v>
      </c>
      <c r="D559" s="84" t="s">
        <v>2705</v>
      </c>
      <c r="E559" s="84" t="b">
        <v>0</v>
      </c>
      <c r="F559" s="84" t="b">
        <v>0</v>
      </c>
      <c r="G559" s="84" t="b">
        <v>0</v>
      </c>
    </row>
    <row r="560" spans="1:7" ht="15">
      <c r="A560" s="84" t="s">
        <v>2844</v>
      </c>
      <c r="B560" s="84">
        <v>13</v>
      </c>
      <c r="C560" s="123">
        <v>0.01198681578842705</v>
      </c>
      <c r="D560" s="84" t="s">
        <v>2705</v>
      </c>
      <c r="E560" s="84" t="b">
        <v>0</v>
      </c>
      <c r="F560" s="84" t="b">
        <v>0</v>
      </c>
      <c r="G560" s="84" t="b">
        <v>0</v>
      </c>
    </row>
    <row r="561" spans="1:7" ht="15">
      <c r="A561" s="84" t="s">
        <v>2845</v>
      </c>
      <c r="B561" s="84">
        <v>10</v>
      </c>
      <c r="C561" s="123">
        <v>0.009220627529559268</v>
      </c>
      <c r="D561" s="84" t="s">
        <v>2705</v>
      </c>
      <c r="E561" s="84" t="b">
        <v>0</v>
      </c>
      <c r="F561" s="84" t="b">
        <v>0</v>
      </c>
      <c r="G561" s="84" t="b">
        <v>0</v>
      </c>
    </row>
    <row r="562" spans="1:7" ht="15">
      <c r="A562" s="84" t="s">
        <v>2785</v>
      </c>
      <c r="B562" s="84">
        <v>10</v>
      </c>
      <c r="C562" s="123">
        <v>0.008252495531476788</v>
      </c>
      <c r="D562" s="84" t="s">
        <v>2705</v>
      </c>
      <c r="E562" s="84" t="b">
        <v>0</v>
      </c>
      <c r="F562" s="84" t="b">
        <v>0</v>
      </c>
      <c r="G562" s="84" t="b">
        <v>0</v>
      </c>
    </row>
    <row r="563" spans="1:7" ht="15">
      <c r="A563" s="84" t="s">
        <v>2868</v>
      </c>
      <c r="B563" s="84">
        <v>9</v>
      </c>
      <c r="C563" s="123">
        <v>0.00783865198736615</v>
      </c>
      <c r="D563" s="84" t="s">
        <v>2705</v>
      </c>
      <c r="E563" s="84" t="b">
        <v>0</v>
      </c>
      <c r="F563" s="84" t="b">
        <v>0</v>
      </c>
      <c r="G563" s="84" t="b">
        <v>0</v>
      </c>
    </row>
    <row r="564" spans="1:7" ht="15">
      <c r="A564" s="84" t="s">
        <v>3348</v>
      </c>
      <c r="B564" s="84">
        <v>9</v>
      </c>
      <c r="C564" s="123">
        <v>0.00783865198736615</v>
      </c>
      <c r="D564" s="84" t="s">
        <v>2705</v>
      </c>
      <c r="E564" s="84" t="b">
        <v>1</v>
      </c>
      <c r="F564" s="84" t="b">
        <v>0</v>
      </c>
      <c r="G564" s="84" t="b">
        <v>0</v>
      </c>
    </row>
    <row r="565" spans="1:7" ht="15">
      <c r="A565" s="84" t="s">
        <v>2855</v>
      </c>
      <c r="B565" s="84">
        <v>8</v>
      </c>
      <c r="C565" s="123">
        <v>0.007376502023647415</v>
      </c>
      <c r="D565" s="84" t="s">
        <v>2705</v>
      </c>
      <c r="E565" s="84" t="b">
        <v>0</v>
      </c>
      <c r="F565" s="84" t="b">
        <v>0</v>
      </c>
      <c r="G565" s="84" t="b">
        <v>0</v>
      </c>
    </row>
    <row r="566" spans="1:7" ht="15">
      <c r="A566" s="84" t="s">
        <v>2856</v>
      </c>
      <c r="B566" s="84">
        <v>8</v>
      </c>
      <c r="C566" s="123">
        <v>0.007376502023647415</v>
      </c>
      <c r="D566" s="84" t="s">
        <v>2705</v>
      </c>
      <c r="E566" s="84" t="b">
        <v>1</v>
      </c>
      <c r="F566" s="84" t="b">
        <v>0</v>
      </c>
      <c r="G566" s="84" t="b">
        <v>0</v>
      </c>
    </row>
    <row r="567" spans="1:7" ht="15">
      <c r="A567" s="84" t="s">
        <v>2893</v>
      </c>
      <c r="B567" s="84">
        <v>8</v>
      </c>
      <c r="C567" s="123">
        <v>0.007376502023647415</v>
      </c>
      <c r="D567" s="84" t="s">
        <v>2705</v>
      </c>
      <c r="E567" s="84" t="b">
        <v>0</v>
      </c>
      <c r="F567" s="84" t="b">
        <v>0</v>
      </c>
      <c r="G567" s="84" t="b">
        <v>0</v>
      </c>
    </row>
    <row r="568" spans="1:7" ht="15">
      <c r="A568" s="84" t="s">
        <v>3349</v>
      </c>
      <c r="B568" s="84">
        <v>8</v>
      </c>
      <c r="C568" s="123">
        <v>0.007376502023647415</v>
      </c>
      <c r="D568" s="84" t="s">
        <v>2705</v>
      </c>
      <c r="E568" s="84" t="b">
        <v>0</v>
      </c>
      <c r="F568" s="84" t="b">
        <v>0</v>
      </c>
      <c r="G568" s="84" t="b">
        <v>0</v>
      </c>
    </row>
    <row r="569" spans="1:7" ht="15">
      <c r="A569" s="84" t="s">
        <v>3350</v>
      </c>
      <c r="B569" s="84">
        <v>8</v>
      </c>
      <c r="C569" s="123">
        <v>0.007376502023647415</v>
      </c>
      <c r="D569" s="84" t="s">
        <v>2705</v>
      </c>
      <c r="E569" s="84" t="b">
        <v>0</v>
      </c>
      <c r="F569" s="84" t="b">
        <v>0</v>
      </c>
      <c r="G569" s="84" t="b">
        <v>0</v>
      </c>
    </row>
    <row r="570" spans="1:7" ht="15">
      <c r="A570" s="84" t="s">
        <v>3351</v>
      </c>
      <c r="B570" s="84">
        <v>8</v>
      </c>
      <c r="C570" s="123">
        <v>0.007376502023647415</v>
      </c>
      <c r="D570" s="84" t="s">
        <v>2705</v>
      </c>
      <c r="E570" s="84" t="b">
        <v>0</v>
      </c>
      <c r="F570" s="84" t="b">
        <v>0</v>
      </c>
      <c r="G570" s="84" t="b">
        <v>0</v>
      </c>
    </row>
    <row r="571" spans="1:7" ht="15">
      <c r="A571" s="84" t="s">
        <v>3372</v>
      </c>
      <c r="B571" s="84">
        <v>7</v>
      </c>
      <c r="C571" s="123">
        <v>0.006859977361444543</v>
      </c>
      <c r="D571" s="84" t="s">
        <v>2705</v>
      </c>
      <c r="E571" s="84" t="b">
        <v>0</v>
      </c>
      <c r="F571" s="84" t="b">
        <v>0</v>
      </c>
      <c r="G571" s="84" t="b">
        <v>0</v>
      </c>
    </row>
    <row r="572" spans="1:7" ht="15">
      <c r="A572" s="84" t="s">
        <v>2849</v>
      </c>
      <c r="B572" s="84">
        <v>7</v>
      </c>
      <c r="C572" s="123">
        <v>0.007328136729490789</v>
      </c>
      <c r="D572" s="84" t="s">
        <v>2705</v>
      </c>
      <c r="E572" s="84" t="b">
        <v>0</v>
      </c>
      <c r="F572" s="84" t="b">
        <v>0</v>
      </c>
      <c r="G572" s="84" t="b">
        <v>0</v>
      </c>
    </row>
    <row r="573" spans="1:7" ht="15">
      <c r="A573" s="84" t="s">
        <v>2867</v>
      </c>
      <c r="B573" s="84">
        <v>7</v>
      </c>
      <c r="C573" s="123">
        <v>0.006859977361444543</v>
      </c>
      <c r="D573" s="84" t="s">
        <v>2705</v>
      </c>
      <c r="E573" s="84" t="b">
        <v>0</v>
      </c>
      <c r="F573" s="84" t="b">
        <v>0</v>
      </c>
      <c r="G573" s="84" t="b">
        <v>0</v>
      </c>
    </row>
    <row r="574" spans="1:7" ht="15">
      <c r="A574" s="84" t="s">
        <v>2891</v>
      </c>
      <c r="B574" s="84">
        <v>6</v>
      </c>
      <c r="C574" s="123">
        <v>0.006281260053849247</v>
      </c>
      <c r="D574" s="84" t="s">
        <v>2705</v>
      </c>
      <c r="E574" s="84" t="b">
        <v>0</v>
      </c>
      <c r="F574" s="84" t="b">
        <v>0</v>
      </c>
      <c r="G574" s="84" t="b">
        <v>0</v>
      </c>
    </row>
    <row r="575" spans="1:7" ht="15">
      <c r="A575" s="84" t="s">
        <v>2889</v>
      </c>
      <c r="B575" s="84">
        <v>6</v>
      </c>
      <c r="C575" s="123">
        <v>0.006281260053849247</v>
      </c>
      <c r="D575" s="84" t="s">
        <v>2705</v>
      </c>
      <c r="E575" s="84" t="b">
        <v>0</v>
      </c>
      <c r="F575" s="84" t="b">
        <v>0</v>
      </c>
      <c r="G575" s="84" t="b">
        <v>0</v>
      </c>
    </row>
    <row r="576" spans="1:7" ht="15">
      <c r="A576" s="84" t="s">
        <v>2901</v>
      </c>
      <c r="B576" s="84">
        <v>6</v>
      </c>
      <c r="C576" s="123">
        <v>0.006281260053849247</v>
      </c>
      <c r="D576" s="84" t="s">
        <v>2705</v>
      </c>
      <c r="E576" s="84" t="b">
        <v>0</v>
      </c>
      <c r="F576" s="84" t="b">
        <v>0</v>
      </c>
      <c r="G576" s="84" t="b">
        <v>0</v>
      </c>
    </row>
    <row r="577" spans="1:7" ht="15">
      <c r="A577" s="84" t="s">
        <v>3354</v>
      </c>
      <c r="B577" s="84">
        <v>6</v>
      </c>
      <c r="C577" s="123">
        <v>0.006281260053849247</v>
      </c>
      <c r="D577" s="84" t="s">
        <v>2705</v>
      </c>
      <c r="E577" s="84" t="b">
        <v>0</v>
      </c>
      <c r="F577" s="84" t="b">
        <v>0</v>
      </c>
      <c r="G577" s="84" t="b">
        <v>0</v>
      </c>
    </row>
    <row r="578" spans="1:7" ht="15">
      <c r="A578" s="84" t="s">
        <v>3347</v>
      </c>
      <c r="B578" s="84">
        <v>6</v>
      </c>
      <c r="C578" s="123">
        <v>0.006281260053849247</v>
      </c>
      <c r="D578" s="84" t="s">
        <v>2705</v>
      </c>
      <c r="E578" s="84" t="b">
        <v>1</v>
      </c>
      <c r="F578" s="84" t="b">
        <v>0</v>
      </c>
      <c r="G578" s="84" t="b">
        <v>0</v>
      </c>
    </row>
    <row r="579" spans="1:7" ht="15">
      <c r="A579" s="84" t="s">
        <v>3388</v>
      </c>
      <c r="B579" s="84">
        <v>5</v>
      </c>
      <c r="C579" s="123">
        <v>0.005629894097726312</v>
      </c>
      <c r="D579" s="84" t="s">
        <v>2705</v>
      </c>
      <c r="E579" s="84" t="b">
        <v>1</v>
      </c>
      <c r="F579" s="84" t="b">
        <v>0</v>
      </c>
      <c r="G579" s="84" t="b">
        <v>0</v>
      </c>
    </row>
    <row r="580" spans="1:7" ht="15">
      <c r="A580" s="84" t="s">
        <v>3376</v>
      </c>
      <c r="B580" s="84">
        <v>5</v>
      </c>
      <c r="C580" s="123">
        <v>0.005629894097726312</v>
      </c>
      <c r="D580" s="84" t="s">
        <v>2705</v>
      </c>
      <c r="E580" s="84" t="b">
        <v>0</v>
      </c>
      <c r="F580" s="84" t="b">
        <v>0</v>
      </c>
      <c r="G580" s="84" t="b">
        <v>0</v>
      </c>
    </row>
    <row r="581" spans="1:7" ht="15">
      <c r="A581" s="84" t="s">
        <v>3338</v>
      </c>
      <c r="B581" s="84">
        <v>5</v>
      </c>
      <c r="C581" s="123">
        <v>0.005629894097726312</v>
      </c>
      <c r="D581" s="84" t="s">
        <v>2705</v>
      </c>
      <c r="E581" s="84" t="b">
        <v>0</v>
      </c>
      <c r="F581" s="84" t="b">
        <v>0</v>
      </c>
      <c r="G581" s="84" t="b">
        <v>0</v>
      </c>
    </row>
    <row r="582" spans="1:7" ht="15">
      <c r="A582" s="84" t="s">
        <v>3391</v>
      </c>
      <c r="B582" s="84">
        <v>5</v>
      </c>
      <c r="C582" s="123">
        <v>0.005629894097726312</v>
      </c>
      <c r="D582" s="84" t="s">
        <v>2705</v>
      </c>
      <c r="E582" s="84" t="b">
        <v>0</v>
      </c>
      <c r="F582" s="84" t="b">
        <v>0</v>
      </c>
      <c r="G582" s="84" t="b">
        <v>0</v>
      </c>
    </row>
    <row r="583" spans="1:7" ht="15">
      <c r="A583" s="84" t="s">
        <v>3400</v>
      </c>
      <c r="B583" s="84">
        <v>5</v>
      </c>
      <c r="C583" s="123">
        <v>0.005629894097726312</v>
      </c>
      <c r="D583" s="84" t="s">
        <v>2705</v>
      </c>
      <c r="E583" s="84" t="b">
        <v>0</v>
      </c>
      <c r="F583" s="84" t="b">
        <v>0</v>
      </c>
      <c r="G583" s="84" t="b">
        <v>0</v>
      </c>
    </row>
    <row r="584" spans="1:7" ht="15">
      <c r="A584" s="84" t="s">
        <v>3389</v>
      </c>
      <c r="B584" s="84">
        <v>5</v>
      </c>
      <c r="C584" s="123">
        <v>0.005629894097726312</v>
      </c>
      <c r="D584" s="84" t="s">
        <v>2705</v>
      </c>
      <c r="E584" s="84" t="b">
        <v>0</v>
      </c>
      <c r="F584" s="84" t="b">
        <v>0</v>
      </c>
      <c r="G584" s="84" t="b">
        <v>0</v>
      </c>
    </row>
    <row r="585" spans="1:7" ht="15">
      <c r="A585" s="84" t="s">
        <v>3355</v>
      </c>
      <c r="B585" s="84">
        <v>5</v>
      </c>
      <c r="C585" s="123">
        <v>0.006113960096767552</v>
      </c>
      <c r="D585" s="84" t="s">
        <v>2705</v>
      </c>
      <c r="E585" s="84" t="b">
        <v>0</v>
      </c>
      <c r="F585" s="84" t="b">
        <v>0</v>
      </c>
      <c r="G585" s="84" t="b">
        <v>0</v>
      </c>
    </row>
    <row r="586" spans="1:7" ht="15">
      <c r="A586" s="84" t="s">
        <v>354</v>
      </c>
      <c r="B586" s="84">
        <v>5</v>
      </c>
      <c r="C586" s="123">
        <v>0.005629894097726312</v>
      </c>
      <c r="D586" s="84" t="s">
        <v>2705</v>
      </c>
      <c r="E586" s="84" t="b">
        <v>0</v>
      </c>
      <c r="F586" s="84" t="b">
        <v>0</v>
      </c>
      <c r="G586" s="84" t="b">
        <v>0</v>
      </c>
    </row>
    <row r="587" spans="1:7" ht="15">
      <c r="A587" s="84" t="s">
        <v>3457</v>
      </c>
      <c r="B587" s="84">
        <v>5</v>
      </c>
      <c r="C587" s="123">
        <v>0.005629894097726312</v>
      </c>
      <c r="D587" s="84" t="s">
        <v>2705</v>
      </c>
      <c r="E587" s="84" t="b">
        <v>0</v>
      </c>
      <c r="F587" s="84" t="b">
        <v>0</v>
      </c>
      <c r="G587" s="84" t="b">
        <v>0</v>
      </c>
    </row>
    <row r="588" spans="1:7" ht="15">
      <c r="A588" s="84" t="s">
        <v>3440</v>
      </c>
      <c r="B588" s="84">
        <v>5</v>
      </c>
      <c r="C588" s="123">
        <v>0.005629894097726312</v>
      </c>
      <c r="D588" s="84" t="s">
        <v>2705</v>
      </c>
      <c r="E588" s="84" t="b">
        <v>0</v>
      </c>
      <c r="F588" s="84" t="b">
        <v>0</v>
      </c>
      <c r="G588" s="84" t="b">
        <v>0</v>
      </c>
    </row>
    <row r="589" spans="1:7" ht="15">
      <c r="A589" s="84" t="s">
        <v>3412</v>
      </c>
      <c r="B589" s="84">
        <v>5</v>
      </c>
      <c r="C589" s="123">
        <v>0.005629894097726312</v>
      </c>
      <c r="D589" s="84" t="s">
        <v>2705</v>
      </c>
      <c r="E589" s="84" t="b">
        <v>0</v>
      </c>
      <c r="F589" s="84" t="b">
        <v>0</v>
      </c>
      <c r="G589" s="84" t="b">
        <v>0</v>
      </c>
    </row>
    <row r="590" spans="1:7" ht="15">
      <c r="A590" s="84" t="s">
        <v>2895</v>
      </c>
      <c r="B590" s="84">
        <v>5</v>
      </c>
      <c r="C590" s="123">
        <v>0.005629894097726312</v>
      </c>
      <c r="D590" s="84" t="s">
        <v>2705</v>
      </c>
      <c r="E590" s="84" t="b">
        <v>0</v>
      </c>
      <c r="F590" s="84" t="b">
        <v>0</v>
      </c>
      <c r="G590" s="84" t="b">
        <v>0</v>
      </c>
    </row>
    <row r="591" spans="1:7" ht="15">
      <c r="A591" s="84" t="s">
        <v>3430</v>
      </c>
      <c r="B591" s="84">
        <v>5</v>
      </c>
      <c r="C591" s="123">
        <v>0.005629894097726312</v>
      </c>
      <c r="D591" s="84" t="s">
        <v>2705</v>
      </c>
      <c r="E591" s="84" t="b">
        <v>0</v>
      </c>
      <c r="F591" s="84" t="b">
        <v>0</v>
      </c>
      <c r="G591" s="84" t="b">
        <v>0</v>
      </c>
    </row>
    <row r="592" spans="1:7" ht="15">
      <c r="A592" s="84" t="s">
        <v>3395</v>
      </c>
      <c r="B592" s="84">
        <v>5</v>
      </c>
      <c r="C592" s="123">
        <v>0.005629894097726312</v>
      </c>
      <c r="D592" s="84" t="s">
        <v>2705</v>
      </c>
      <c r="E592" s="84" t="b">
        <v>1</v>
      </c>
      <c r="F592" s="84" t="b">
        <v>0</v>
      </c>
      <c r="G592" s="84" t="b">
        <v>0</v>
      </c>
    </row>
    <row r="593" spans="1:7" ht="15">
      <c r="A593" s="84" t="s">
        <v>3396</v>
      </c>
      <c r="B593" s="84">
        <v>5</v>
      </c>
      <c r="C593" s="123">
        <v>0.005629894097726312</v>
      </c>
      <c r="D593" s="84" t="s">
        <v>2705</v>
      </c>
      <c r="E593" s="84" t="b">
        <v>0</v>
      </c>
      <c r="F593" s="84" t="b">
        <v>0</v>
      </c>
      <c r="G593" s="84" t="b">
        <v>0</v>
      </c>
    </row>
    <row r="594" spans="1:7" ht="15">
      <c r="A594" s="84" t="s">
        <v>3352</v>
      </c>
      <c r="B594" s="84">
        <v>4</v>
      </c>
      <c r="C594" s="123">
        <v>0.004891168077414042</v>
      </c>
      <c r="D594" s="84" t="s">
        <v>2705</v>
      </c>
      <c r="E594" s="84" t="b">
        <v>0</v>
      </c>
      <c r="F594" s="84" t="b">
        <v>0</v>
      </c>
      <c r="G594" s="84" t="b">
        <v>0</v>
      </c>
    </row>
    <row r="595" spans="1:7" ht="15">
      <c r="A595" s="84" t="s">
        <v>3424</v>
      </c>
      <c r="B595" s="84">
        <v>4</v>
      </c>
      <c r="C595" s="123">
        <v>0.0053904237681564994</v>
      </c>
      <c r="D595" s="84" t="s">
        <v>2705</v>
      </c>
      <c r="E595" s="84" t="b">
        <v>0</v>
      </c>
      <c r="F595" s="84" t="b">
        <v>0</v>
      </c>
      <c r="G595" s="84" t="b">
        <v>0</v>
      </c>
    </row>
    <row r="596" spans="1:7" ht="15">
      <c r="A596" s="84" t="s">
        <v>3361</v>
      </c>
      <c r="B596" s="84">
        <v>4</v>
      </c>
      <c r="C596" s="123">
        <v>0.0053904237681564994</v>
      </c>
      <c r="D596" s="84" t="s">
        <v>2705</v>
      </c>
      <c r="E596" s="84" t="b">
        <v>0</v>
      </c>
      <c r="F596" s="84" t="b">
        <v>0</v>
      </c>
      <c r="G596" s="84" t="b">
        <v>0</v>
      </c>
    </row>
    <row r="597" spans="1:7" ht="15">
      <c r="A597" s="84" t="s">
        <v>3394</v>
      </c>
      <c r="B597" s="84">
        <v>4</v>
      </c>
      <c r="C597" s="123">
        <v>0.004891168077414042</v>
      </c>
      <c r="D597" s="84" t="s">
        <v>2705</v>
      </c>
      <c r="E597" s="84" t="b">
        <v>0</v>
      </c>
      <c r="F597" s="84" t="b">
        <v>0</v>
      </c>
      <c r="G597" s="84" t="b">
        <v>0</v>
      </c>
    </row>
    <row r="598" spans="1:7" ht="15">
      <c r="A598" s="84" t="s">
        <v>3401</v>
      </c>
      <c r="B598" s="84">
        <v>4</v>
      </c>
      <c r="C598" s="123">
        <v>0.004891168077414042</v>
      </c>
      <c r="D598" s="84" t="s">
        <v>2705</v>
      </c>
      <c r="E598" s="84" t="b">
        <v>1</v>
      </c>
      <c r="F598" s="84" t="b">
        <v>0</v>
      </c>
      <c r="G598" s="84" t="b">
        <v>0</v>
      </c>
    </row>
    <row r="599" spans="1:7" ht="15">
      <c r="A599" s="84" t="s">
        <v>2839</v>
      </c>
      <c r="B599" s="84">
        <v>4</v>
      </c>
      <c r="C599" s="123">
        <v>0.004891168077414042</v>
      </c>
      <c r="D599" s="84" t="s">
        <v>2705</v>
      </c>
      <c r="E599" s="84" t="b">
        <v>0</v>
      </c>
      <c r="F599" s="84" t="b">
        <v>0</v>
      </c>
      <c r="G599" s="84" t="b">
        <v>0</v>
      </c>
    </row>
    <row r="600" spans="1:7" ht="15">
      <c r="A600" s="84" t="s">
        <v>3418</v>
      </c>
      <c r="B600" s="84">
        <v>4</v>
      </c>
      <c r="C600" s="123">
        <v>0.004891168077414042</v>
      </c>
      <c r="D600" s="84" t="s">
        <v>2705</v>
      </c>
      <c r="E600" s="84" t="b">
        <v>0</v>
      </c>
      <c r="F600" s="84" t="b">
        <v>0</v>
      </c>
      <c r="G600" s="84" t="b">
        <v>0</v>
      </c>
    </row>
    <row r="601" spans="1:7" ht="15">
      <c r="A601" s="84" t="s">
        <v>3433</v>
      </c>
      <c r="B601" s="84">
        <v>4</v>
      </c>
      <c r="C601" s="123">
        <v>0.004891168077414042</v>
      </c>
      <c r="D601" s="84" t="s">
        <v>2705</v>
      </c>
      <c r="E601" s="84" t="b">
        <v>0</v>
      </c>
      <c r="F601" s="84" t="b">
        <v>0</v>
      </c>
      <c r="G601" s="84" t="b">
        <v>0</v>
      </c>
    </row>
    <row r="602" spans="1:7" ht="15">
      <c r="A602" s="84" t="s">
        <v>3434</v>
      </c>
      <c r="B602" s="84">
        <v>4</v>
      </c>
      <c r="C602" s="123">
        <v>0.004891168077414042</v>
      </c>
      <c r="D602" s="84" t="s">
        <v>2705</v>
      </c>
      <c r="E602" s="84" t="b">
        <v>0</v>
      </c>
      <c r="F602" s="84" t="b">
        <v>0</v>
      </c>
      <c r="G602" s="84" t="b">
        <v>0</v>
      </c>
    </row>
    <row r="603" spans="1:7" ht="15">
      <c r="A603" s="84" t="s">
        <v>3435</v>
      </c>
      <c r="B603" s="84">
        <v>4</v>
      </c>
      <c r="C603" s="123">
        <v>0.004891168077414042</v>
      </c>
      <c r="D603" s="84" t="s">
        <v>2705</v>
      </c>
      <c r="E603" s="84" t="b">
        <v>0</v>
      </c>
      <c r="F603" s="84" t="b">
        <v>1</v>
      </c>
      <c r="G603" s="84" t="b">
        <v>0</v>
      </c>
    </row>
    <row r="604" spans="1:7" ht="15">
      <c r="A604" s="84" t="s">
        <v>3436</v>
      </c>
      <c r="B604" s="84">
        <v>4</v>
      </c>
      <c r="C604" s="123">
        <v>0.004891168077414042</v>
      </c>
      <c r="D604" s="84" t="s">
        <v>2705</v>
      </c>
      <c r="E604" s="84" t="b">
        <v>0</v>
      </c>
      <c r="F604" s="84" t="b">
        <v>0</v>
      </c>
      <c r="G604" s="84" t="b">
        <v>0</v>
      </c>
    </row>
    <row r="605" spans="1:7" ht="15">
      <c r="A605" s="84" t="s">
        <v>3437</v>
      </c>
      <c r="B605" s="84">
        <v>4</v>
      </c>
      <c r="C605" s="123">
        <v>0.004891168077414042</v>
      </c>
      <c r="D605" s="84" t="s">
        <v>2705</v>
      </c>
      <c r="E605" s="84" t="b">
        <v>0</v>
      </c>
      <c r="F605" s="84" t="b">
        <v>0</v>
      </c>
      <c r="G605" s="84" t="b">
        <v>0</v>
      </c>
    </row>
    <row r="606" spans="1:7" ht="15">
      <c r="A606" s="84" t="s">
        <v>3387</v>
      </c>
      <c r="B606" s="84">
        <v>4</v>
      </c>
      <c r="C606" s="123">
        <v>0.004891168077414042</v>
      </c>
      <c r="D606" s="84" t="s">
        <v>2705</v>
      </c>
      <c r="E606" s="84" t="b">
        <v>0</v>
      </c>
      <c r="F606" s="84" t="b">
        <v>0</v>
      </c>
      <c r="G606" s="84" t="b">
        <v>0</v>
      </c>
    </row>
    <row r="607" spans="1:7" ht="15">
      <c r="A607" s="84" t="s">
        <v>3356</v>
      </c>
      <c r="B607" s="84">
        <v>4</v>
      </c>
      <c r="C607" s="123">
        <v>0.004891168077414042</v>
      </c>
      <c r="D607" s="84" t="s">
        <v>2705</v>
      </c>
      <c r="E607" s="84" t="b">
        <v>0</v>
      </c>
      <c r="F607" s="84" t="b">
        <v>0</v>
      </c>
      <c r="G607" s="84" t="b">
        <v>0</v>
      </c>
    </row>
    <row r="608" spans="1:7" ht="15">
      <c r="A608" s="84" t="s">
        <v>2840</v>
      </c>
      <c r="B608" s="84">
        <v>4</v>
      </c>
      <c r="C608" s="123">
        <v>0.004891168077414042</v>
      </c>
      <c r="D608" s="84" t="s">
        <v>2705</v>
      </c>
      <c r="E608" s="84" t="b">
        <v>0</v>
      </c>
      <c r="F608" s="84" t="b">
        <v>0</v>
      </c>
      <c r="G608" s="84" t="b">
        <v>0</v>
      </c>
    </row>
    <row r="609" spans="1:7" ht="15">
      <c r="A609" s="84" t="s">
        <v>3377</v>
      </c>
      <c r="B609" s="84">
        <v>4</v>
      </c>
      <c r="C609" s="123">
        <v>0.0060940851430043765</v>
      </c>
      <c r="D609" s="84" t="s">
        <v>2705</v>
      </c>
      <c r="E609" s="84" t="b">
        <v>0</v>
      </c>
      <c r="F609" s="84" t="b">
        <v>0</v>
      </c>
      <c r="G609" s="84" t="b">
        <v>0</v>
      </c>
    </row>
    <row r="610" spans="1:7" ht="15">
      <c r="A610" s="84" t="s">
        <v>353</v>
      </c>
      <c r="B610" s="84">
        <v>4</v>
      </c>
      <c r="C610" s="123">
        <v>0.004891168077414042</v>
      </c>
      <c r="D610" s="84" t="s">
        <v>2705</v>
      </c>
      <c r="E610" s="84" t="b">
        <v>0</v>
      </c>
      <c r="F610" s="84" t="b">
        <v>0</v>
      </c>
      <c r="G610" s="84" t="b">
        <v>0</v>
      </c>
    </row>
    <row r="611" spans="1:7" ht="15">
      <c r="A611" s="84" t="s">
        <v>212</v>
      </c>
      <c r="B611" s="84">
        <v>4</v>
      </c>
      <c r="C611" s="123">
        <v>0.004891168077414042</v>
      </c>
      <c r="D611" s="84" t="s">
        <v>2705</v>
      </c>
      <c r="E611" s="84" t="b">
        <v>0</v>
      </c>
      <c r="F611" s="84" t="b">
        <v>0</v>
      </c>
      <c r="G611" s="84" t="b">
        <v>0</v>
      </c>
    </row>
    <row r="612" spans="1:7" ht="15">
      <c r="A612" s="84" t="s">
        <v>3456</v>
      </c>
      <c r="B612" s="84">
        <v>4</v>
      </c>
      <c r="C612" s="123">
        <v>0.004891168077414042</v>
      </c>
      <c r="D612" s="84" t="s">
        <v>2705</v>
      </c>
      <c r="E612" s="84" t="b">
        <v>0</v>
      </c>
      <c r="F612" s="84" t="b">
        <v>0</v>
      </c>
      <c r="G612" s="84" t="b">
        <v>0</v>
      </c>
    </row>
    <row r="613" spans="1:7" ht="15">
      <c r="A613" s="84" t="s">
        <v>3374</v>
      </c>
      <c r="B613" s="84">
        <v>3</v>
      </c>
      <c r="C613" s="123">
        <v>0.004042817826117375</v>
      </c>
      <c r="D613" s="84" t="s">
        <v>2705</v>
      </c>
      <c r="E613" s="84" t="b">
        <v>0</v>
      </c>
      <c r="F613" s="84" t="b">
        <v>0</v>
      </c>
      <c r="G613" s="84" t="b">
        <v>0</v>
      </c>
    </row>
    <row r="614" spans="1:7" ht="15">
      <c r="A614" s="84" t="s">
        <v>3379</v>
      </c>
      <c r="B614" s="84">
        <v>3</v>
      </c>
      <c r="C614" s="123">
        <v>0.004042817826117375</v>
      </c>
      <c r="D614" s="84" t="s">
        <v>2705</v>
      </c>
      <c r="E614" s="84" t="b">
        <v>0</v>
      </c>
      <c r="F614" s="84" t="b">
        <v>0</v>
      </c>
      <c r="G614" s="84" t="b">
        <v>0</v>
      </c>
    </row>
    <row r="615" spans="1:7" ht="15">
      <c r="A615" s="84" t="s">
        <v>3415</v>
      </c>
      <c r="B615" s="84">
        <v>3</v>
      </c>
      <c r="C615" s="123">
        <v>0.004042817826117375</v>
      </c>
      <c r="D615" s="84" t="s">
        <v>2705</v>
      </c>
      <c r="E615" s="84" t="b">
        <v>0</v>
      </c>
      <c r="F615" s="84" t="b">
        <v>0</v>
      </c>
      <c r="G615" s="84" t="b">
        <v>0</v>
      </c>
    </row>
    <row r="616" spans="1:7" ht="15">
      <c r="A616" s="84" t="s">
        <v>3458</v>
      </c>
      <c r="B616" s="84">
        <v>3</v>
      </c>
      <c r="C616" s="123">
        <v>0.004042817826117375</v>
      </c>
      <c r="D616" s="84" t="s">
        <v>2705</v>
      </c>
      <c r="E616" s="84" t="b">
        <v>0</v>
      </c>
      <c r="F616" s="84" t="b">
        <v>0</v>
      </c>
      <c r="G616" s="84" t="b">
        <v>0</v>
      </c>
    </row>
    <row r="617" spans="1:7" ht="15">
      <c r="A617" s="84" t="s">
        <v>3431</v>
      </c>
      <c r="B617" s="84">
        <v>3</v>
      </c>
      <c r="C617" s="123">
        <v>0.004042817826117375</v>
      </c>
      <c r="D617" s="84" t="s">
        <v>2705</v>
      </c>
      <c r="E617" s="84" t="b">
        <v>0</v>
      </c>
      <c r="F617" s="84" t="b">
        <v>0</v>
      </c>
      <c r="G617" s="84" t="b">
        <v>0</v>
      </c>
    </row>
    <row r="618" spans="1:7" ht="15">
      <c r="A618" s="84" t="s">
        <v>3331</v>
      </c>
      <c r="B618" s="84">
        <v>3</v>
      </c>
      <c r="C618" s="123">
        <v>0.004042817826117375</v>
      </c>
      <c r="D618" s="84" t="s">
        <v>2705</v>
      </c>
      <c r="E618" s="84" t="b">
        <v>1</v>
      </c>
      <c r="F618" s="84" t="b">
        <v>0</v>
      </c>
      <c r="G618" s="84" t="b">
        <v>0</v>
      </c>
    </row>
    <row r="619" spans="1:7" ht="15">
      <c r="A619" s="84" t="s">
        <v>3339</v>
      </c>
      <c r="B619" s="84">
        <v>3</v>
      </c>
      <c r="C619" s="123">
        <v>0.004042817826117375</v>
      </c>
      <c r="D619" s="84" t="s">
        <v>2705</v>
      </c>
      <c r="E619" s="84" t="b">
        <v>0</v>
      </c>
      <c r="F619" s="84" t="b">
        <v>0</v>
      </c>
      <c r="G619" s="84" t="b">
        <v>0</v>
      </c>
    </row>
    <row r="620" spans="1:7" ht="15">
      <c r="A620" s="84" t="s">
        <v>3500</v>
      </c>
      <c r="B620" s="84">
        <v>3</v>
      </c>
      <c r="C620" s="123">
        <v>0.004042817826117375</v>
      </c>
      <c r="D620" s="84" t="s">
        <v>2705</v>
      </c>
      <c r="E620" s="84" t="b">
        <v>0</v>
      </c>
      <c r="F620" s="84" t="b">
        <v>0</v>
      </c>
      <c r="G620" s="84" t="b">
        <v>0</v>
      </c>
    </row>
    <row r="621" spans="1:7" ht="15">
      <c r="A621" s="84" t="s">
        <v>3455</v>
      </c>
      <c r="B621" s="84">
        <v>3</v>
      </c>
      <c r="C621" s="123">
        <v>0.004042817826117375</v>
      </c>
      <c r="D621" s="84" t="s">
        <v>2705</v>
      </c>
      <c r="E621" s="84" t="b">
        <v>0</v>
      </c>
      <c r="F621" s="84" t="b">
        <v>0</v>
      </c>
      <c r="G621" s="84" t="b">
        <v>0</v>
      </c>
    </row>
    <row r="622" spans="1:7" ht="15">
      <c r="A622" s="84" t="s">
        <v>3373</v>
      </c>
      <c r="B622" s="84">
        <v>3</v>
      </c>
      <c r="C622" s="123">
        <v>0.004042817826117375</v>
      </c>
      <c r="D622" s="84" t="s">
        <v>2705</v>
      </c>
      <c r="E622" s="84" t="b">
        <v>0</v>
      </c>
      <c r="F622" s="84" t="b">
        <v>0</v>
      </c>
      <c r="G622" s="84" t="b">
        <v>0</v>
      </c>
    </row>
    <row r="623" spans="1:7" ht="15">
      <c r="A623" s="84" t="s">
        <v>3357</v>
      </c>
      <c r="B623" s="84">
        <v>3</v>
      </c>
      <c r="C623" s="123">
        <v>0.004042817826117375</v>
      </c>
      <c r="D623" s="84" t="s">
        <v>2705</v>
      </c>
      <c r="E623" s="84" t="b">
        <v>0</v>
      </c>
      <c r="F623" s="84" t="b">
        <v>0</v>
      </c>
      <c r="G623" s="84" t="b">
        <v>0</v>
      </c>
    </row>
    <row r="624" spans="1:7" ht="15">
      <c r="A624" s="84" t="s">
        <v>3413</v>
      </c>
      <c r="B624" s="84">
        <v>3</v>
      </c>
      <c r="C624" s="123">
        <v>0.004042817826117375</v>
      </c>
      <c r="D624" s="84" t="s">
        <v>2705</v>
      </c>
      <c r="E624" s="84" t="b">
        <v>0</v>
      </c>
      <c r="F624" s="84" t="b">
        <v>0</v>
      </c>
      <c r="G624" s="84" t="b">
        <v>0</v>
      </c>
    </row>
    <row r="625" spans="1:7" ht="15">
      <c r="A625" s="84" t="s">
        <v>3414</v>
      </c>
      <c r="B625" s="84">
        <v>3</v>
      </c>
      <c r="C625" s="123">
        <v>0.004042817826117375</v>
      </c>
      <c r="D625" s="84" t="s">
        <v>2705</v>
      </c>
      <c r="E625" s="84" t="b">
        <v>0</v>
      </c>
      <c r="F625" s="84" t="b">
        <v>0</v>
      </c>
      <c r="G625" s="84" t="b">
        <v>0</v>
      </c>
    </row>
    <row r="626" spans="1:7" ht="15">
      <c r="A626" s="84" t="s">
        <v>3371</v>
      </c>
      <c r="B626" s="84">
        <v>3</v>
      </c>
      <c r="C626" s="123">
        <v>0.004042817826117375</v>
      </c>
      <c r="D626" s="84" t="s">
        <v>2705</v>
      </c>
      <c r="E626" s="84" t="b">
        <v>0</v>
      </c>
      <c r="F626" s="84" t="b">
        <v>0</v>
      </c>
      <c r="G626" s="84" t="b">
        <v>0</v>
      </c>
    </row>
    <row r="627" spans="1:7" ht="15">
      <c r="A627" s="84" t="s">
        <v>3362</v>
      </c>
      <c r="B627" s="84">
        <v>3</v>
      </c>
      <c r="C627" s="123">
        <v>0.004042817826117375</v>
      </c>
      <c r="D627" s="84" t="s">
        <v>2705</v>
      </c>
      <c r="E627" s="84" t="b">
        <v>0</v>
      </c>
      <c r="F627" s="84" t="b">
        <v>0</v>
      </c>
      <c r="G627" s="84" t="b">
        <v>0</v>
      </c>
    </row>
    <row r="628" spans="1:7" ht="15">
      <c r="A628" s="84" t="s">
        <v>3409</v>
      </c>
      <c r="B628" s="84">
        <v>3</v>
      </c>
      <c r="C628" s="123">
        <v>0.004042817826117375</v>
      </c>
      <c r="D628" s="84" t="s">
        <v>2705</v>
      </c>
      <c r="E628" s="84" t="b">
        <v>0</v>
      </c>
      <c r="F628" s="84" t="b">
        <v>0</v>
      </c>
      <c r="G628" s="84" t="b">
        <v>0</v>
      </c>
    </row>
    <row r="629" spans="1:7" ht="15">
      <c r="A629" s="84" t="s">
        <v>3386</v>
      </c>
      <c r="B629" s="84">
        <v>3</v>
      </c>
      <c r="C629" s="123">
        <v>0.004042817826117375</v>
      </c>
      <c r="D629" s="84" t="s">
        <v>2705</v>
      </c>
      <c r="E629" s="84" t="b">
        <v>0</v>
      </c>
      <c r="F629" s="84" t="b">
        <v>0</v>
      </c>
      <c r="G629" s="84" t="b">
        <v>0</v>
      </c>
    </row>
    <row r="630" spans="1:7" ht="15">
      <c r="A630" s="84" t="s">
        <v>3399</v>
      </c>
      <c r="B630" s="84">
        <v>3</v>
      </c>
      <c r="C630" s="123">
        <v>0.004042817826117375</v>
      </c>
      <c r="D630" s="84" t="s">
        <v>2705</v>
      </c>
      <c r="E630" s="84" t="b">
        <v>0</v>
      </c>
      <c r="F630" s="84" t="b">
        <v>0</v>
      </c>
      <c r="G630" s="84" t="b">
        <v>0</v>
      </c>
    </row>
    <row r="631" spans="1:7" ht="15">
      <c r="A631" s="84" t="s">
        <v>3422</v>
      </c>
      <c r="B631" s="84">
        <v>3</v>
      </c>
      <c r="C631" s="123">
        <v>0.004570563857253282</v>
      </c>
      <c r="D631" s="84" t="s">
        <v>2705</v>
      </c>
      <c r="E631" s="84" t="b">
        <v>0</v>
      </c>
      <c r="F631" s="84" t="b">
        <v>0</v>
      </c>
      <c r="G631" s="84" t="b">
        <v>0</v>
      </c>
    </row>
    <row r="632" spans="1:7" ht="15">
      <c r="A632" s="84" t="s">
        <v>3406</v>
      </c>
      <c r="B632" s="84">
        <v>3</v>
      </c>
      <c r="C632" s="123">
        <v>0.004570563857253282</v>
      </c>
      <c r="D632" s="84" t="s">
        <v>2705</v>
      </c>
      <c r="E632" s="84" t="b">
        <v>0</v>
      </c>
      <c r="F632" s="84" t="b">
        <v>0</v>
      </c>
      <c r="G632" s="84" t="b">
        <v>0</v>
      </c>
    </row>
    <row r="633" spans="1:7" ht="15">
      <c r="A633" s="84" t="s">
        <v>3481</v>
      </c>
      <c r="B633" s="84">
        <v>3</v>
      </c>
      <c r="C633" s="123">
        <v>0.004042817826117375</v>
      </c>
      <c r="D633" s="84" t="s">
        <v>2705</v>
      </c>
      <c r="E633" s="84" t="b">
        <v>0</v>
      </c>
      <c r="F633" s="84" t="b">
        <v>0</v>
      </c>
      <c r="G633" s="84" t="b">
        <v>0</v>
      </c>
    </row>
    <row r="634" spans="1:7" ht="15">
      <c r="A634" s="84" t="s">
        <v>3353</v>
      </c>
      <c r="B634" s="84">
        <v>3</v>
      </c>
      <c r="C634" s="123">
        <v>0.004042817826117375</v>
      </c>
      <c r="D634" s="84" t="s">
        <v>2705</v>
      </c>
      <c r="E634" s="84" t="b">
        <v>0</v>
      </c>
      <c r="F634" s="84" t="b">
        <v>0</v>
      </c>
      <c r="G634" s="84" t="b">
        <v>0</v>
      </c>
    </row>
    <row r="635" spans="1:7" ht="15">
      <c r="A635" s="84" t="s">
        <v>3381</v>
      </c>
      <c r="B635" s="84">
        <v>3</v>
      </c>
      <c r="C635" s="123">
        <v>0.004042817826117375</v>
      </c>
      <c r="D635" s="84" t="s">
        <v>2705</v>
      </c>
      <c r="E635" s="84" t="b">
        <v>0</v>
      </c>
      <c r="F635" s="84" t="b">
        <v>0</v>
      </c>
      <c r="G635" s="84" t="b">
        <v>0</v>
      </c>
    </row>
    <row r="636" spans="1:7" ht="15">
      <c r="A636" s="84" t="s">
        <v>3398</v>
      </c>
      <c r="B636" s="84">
        <v>3</v>
      </c>
      <c r="C636" s="123">
        <v>0.004042817826117375</v>
      </c>
      <c r="D636" s="84" t="s">
        <v>2705</v>
      </c>
      <c r="E636" s="84" t="b">
        <v>0</v>
      </c>
      <c r="F636" s="84" t="b">
        <v>0</v>
      </c>
      <c r="G636" s="84" t="b">
        <v>0</v>
      </c>
    </row>
    <row r="637" spans="1:7" ht="15">
      <c r="A637" s="84" t="s">
        <v>3421</v>
      </c>
      <c r="B637" s="84">
        <v>3</v>
      </c>
      <c r="C637" s="123">
        <v>0.004042817826117375</v>
      </c>
      <c r="D637" s="84" t="s">
        <v>2705</v>
      </c>
      <c r="E637" s="84" t="b">
        <v>0</v>
      </c>
      <c r="F637" s="84" t="b">
        <v>0</v>
      </c>
      <c r="G637" s="84" t="b">
        <v>0</v>
      </c>
    </row>
    <row r="638" spans="1:7" ht="15">
      <c r="A638" s="84" t="s">
        <v>3402</v>
      </c>
      <c r="B638" s="84">
        <v>3</v>
      </c>
      <c r="C638" s="123">
        <v>0.004042817826117375</v>
      </c>
      <c r="D638" s="84" t="s">
        <v>2705</v>
      </c>
      <c r="E638" s="84" t="b">
        <v>1</v>
      </c>
      <c r="F638" s="84" t="b">
        <v>0</v>
      </c>
      <c r="G638" s="84" t="b">
        <v>0</v>
      </c>
    </row>
    <row r="639" spans="1:7" ht="15">
      <c r="A639" s="84" t="s">
        <v>3539</v>
      </c>
      <c r="B639" s="84">
        <v>3</v>
      </c>
      <c r="C639" s="123">
        <v>0.004042817826117375</v>
      </c>
      <c r="D639" s="84" t="s">
        <v>2705</v>
      </c>
      <c r="E639" s="84" t="b">
        <v>0</v>
      </c>
      <c r="F639" s="84" t="b">
        <v>0</v>
      </c>
      <c r="G639" s="84" t="b">
        <v>0</v>
      </c>
    </row>
    <row r="640" spans="1:7" ht="15">
      <c r="A640" s="84" t="s">
        <v>3540</v>
      </c>
      <c r="B640" s="84">
        <v>3</v>
      </c>
      <c r="C640" s="123">
        <v>0.004042817826117375</v>
      </c>
      <c r="D640" s="84" t="s">
        <v>2705</v>
      </c>
      <c r="E640" s="84" t="b">
        <v>0</v>
      </c>
      <c r="F640" s="84" t="b">
        <v>0</v>
      </c>
      <c r="G640" s="84" t="b">
        <v>0</v>
      </c>
    </row>
    <row r="641" spans="1:7" ht="15">
      <c r="A641" s="84" t="s">
        <v>356</v>
      </c>
      <c r="B641" s="84">
        <v>3</v>
      </c>
      <c r="C641" s="123">
        <v>0.004042817826117375</v>
      </c>
      <c r="D641" s="84" t="s">
        <v>2705</v>
      </c>
      <c r="E641" s="84" t="b">
        <v>0</v>
      </c>
      <c r="F641" s="84" t="b">
        <v>0</v>
      </c>
      <c r="G641" s="84" t="b">
        <v>0</v>
      </c>
    </row>
    <row r="642" spans="1:7" ht="15">
      <c r="A642" s="84" t="s">
        <v>3343</v>
      </c>
      <c r="B642" s="84">
        <v>3</v>
      </c>
      <c r="C642" s="123">
        <v>0.004042817826117375</v>
      </c>
      <c r="D642" s="84" t="s">
        <v>2705</v>
      </c>
      <c r="E642" s="84" t="b">
        <v>0</v>
      </c>
      <c r="F642" s="84" t="b">
        <v>0</v>
      </c>
      <c r="G642" s="84" t="b">
        <v>0</v>
      </c>
    </row>
    <row r="643" spans="1:7" ht="15">
      <c r="A643" s="84" t="s">
        <v>3344</v>
      </c>
      <c r="B643" s="84">
        <v>3</v>
      </c>
      <c r="C643" s="123">
        <v>0.004042817826117375</v>
      </c>
      <c r="D643" s="84" t="s">
        <v>2705</v>
      </c>
      <c r="E643" s="84" t="b">
        <v>0</v>
      </c>
      <c r="F643" s="84" t="b">
        <v>0</v>
      </c>
      <c r="G643" s="84" t="b">
        <v>0</v>
      </c>
    </row>
    <row r="644" spans="1:7" ht="15">
      <c r="A644" s="84" t="s">
        <v>3340</v>
      </c>
      <c r="B644" s="84">
        <v>3</v>
      </c>
      <c r="C644" s="123">
        <v>0.004042817826117375</v>
      </c>
      <c r="D644" s="84" t="s">
        <v>2705</v>
      </c>
      <c r="E644" s="84" t="b">
        <v>0</v>
      </c>
      <c r="F644" s="84" t="b">
        <v>0</v>
      </c>
      <c r="G644" s="84" t="b">
        <v>0</v>
      </c>
    </row>
    <row r="645" spans="1:7" ht="15">
      <c r="A645" s="84" t="s">
        <v>3341</v>
      </c>
      <c r="B645" s="84">
        <v>3</v>
      </c>
      <c r="C645" s="123">
        <v>0.004042817826117375</v>
      </c>
      <c r="D645" s="84" t="s">
        <v>2705</v>
      </c>
      <c r="E645" s="84" t="b">
        <v>0</v>
      </c>
      <c r="F645" s="84" t="b">
        <v>1</v>
      </c>
      <c r="G645" s="84" t="b">
        <v>0</v>
      </c>
    </row>
    <row r="646" spans="1:7" ht="15">
      <c r="A646" s="84" t="s">
        <v>3342</v>
      </c>
      <c r="B646" s="84">
        <v>3</v>
      </c>
      <c r="C646" s="123">
        <v>0.004042817826117375</v>
      </c>
      <c r="D646" s="84" t="s">
        <v>2705</v>
      </c>
      <c r="E646" s="84" t="b">
        <v>0</v>
      </c>
      <c r="F646" s="84" t="b">
        <v>0</v>
      </c>
      <c r="G646" s="84" t="b">
        <v>0</v>
      </c>
    </row>
    <row r="647" spans="1:7" ht="15">
      <c r="A647" s="84" t="s">
        <v>3501</v>
      </c>
      <c r="B647" s="84">
        <v>2</v>
      </c>
      <c r="C647" s="123">
        <v>0.0030470425715021883</v>
      </c>
      <c r="D647" s="84" t="s">
        <v>2705</v>
      </c>
      <c r="E647" s="84" t="b">
        <v>0</v>
      </c>
      <c r="F647" s="84" t="b">
        <v>0</v>
      </c>
      <c r="G647" s="84" t="b">
        <v>0</v>
      </c>
    </row>
    <row r="648" spans="1:7" ht="15">
      <c r="A648" s="84" t="s">
        <v>2857</v>
      </c>
      <c r="B648" s="84">
        <v>2</v>
      </c>
      <c r="C648" s="123">
        <v>0.0030470425715021883</v>
      </c>
      <c r="D648" s="84" t="s">
        <v>2705</v>
      </c>
      <c r="E648" s="84" t="b">
        <v>0</v>
      </c>
      <c r="F648" s="84" t="b">
        <v>0</v>
      </c>
      <c r="G648" s="84" t="b">
        <v>0</v>
      </c>
    </row>
    <row r="649" spans="1:7" ht="15">
      <c r="A649" s="84" t="s">
        <v>3410</v>
      </c>
      <c r="B649" s="84">
        <v>2</v>
      </c>
      <c r="C649" s="123">
        <v>0.0030470425715021883</v>
      </c>
      <c r="D649" s="84" t="s">
        <v>2705</v>
      </c>
      <c r="E649" s="84" t="b">
        <v>0</v>
      </c>
      <c r="F649" s="84" t="b">
        <v>0</v>
      </c>
      <c r="G649" s="84" t="b">
        <v>0</v>
      </c>
    </row>
    <row r="650" spans="1:7" ht="15">
      <c r="A650" s="84" t="s">
        <v>3586</v>
      </c>
      <c r="B650" s="84">
        <v>2</v>
      </c>
      <c r="C650" s="123">
        <v>0.0030470425715021883</v>
      </c>
      <c r="D650" s="84" t="s">
        <v>2705</v>
      </c>
      <c r="E650" s="84" t="b">
        <v>0</v>
      </c>
      <c r="F650" s="84" t="b">
        <v>0</v>
      </c>
      <c r="G650" s="84" t="b">
        <v>0</v>
      </c>
    </row>
    <row r="651" spans="1:7" ht="15">
      <c r="A651" s="84" t="s">
        <v>3537</v>
      </c>
      <c r="B651" s="84">
        <v>2</v>
      </c>
      <c r="C651" s="123">
        <v>0.0030470425715021883</v>
      </c>
      <c r="D651" s="84" t="s">
        <v>2705</v>
      </c>
      <c r="E651" s="84" t="b">
        <v>0</v>
      </c>
      <c r="F651" s="84" t="b">
        <v>0</v>
      </c>
      <c r="G651" s="84" t="b">
        <v>0</v>
      </c>
    </row>
    <row r="652" spans="1:7" ht="15">
      <c r="A652" s="84" t="s">
        <v>3644</v>
      </c>
      <c r="B652" s="84">
        <v>2</v>
      </c>
      <c r="C652" s="123">
        <v>0.0030470425715021883</v>
      </c>
      <c r="D652" s="84" t="s">
        <v>2705</v>
      </c>
      <c r="E652" s="84" t="b">
        <v>0</v>
      </c>
      <c r="F652" s="84" t="b">
        <v>0</v>
      </c>
      <c r="G652" s="84" t="b">
        <v>0</v>
      </c>
    </row>
    <row r="653" spans="1:7" ht="15">
      <c r="A653" s="84" t="s">
        <v>3645</v>
      </c>
      <c r="B653" s="84">
        <v>2</v>
      </c>
      <c r="C653" s="123">
        <v>0.0030470425715021883</v>
      </c>
      <c r="D653" s="84" t="s">
        <v>2705</v>
      </c>
      <c r="E653" s="84" t="b">
        <v>0</v>
      </c>
      <c r="F653" s="84" t="b">
        <v>0</v>
      </c>
      <c r="G653" s="84" t="b">
        <v>0</v>
      </c>
    </row>
    <row r="654" spans="1:7" ht="15">
      <c r="A654" s="84" t="s">
        <v>3646</v>
      </c>
      <c r="B654" s="84">
        <v>2</v>
      </c>
      <c r="C654" s="123">
        <v>0.0030470425715021883</v>
      </c>
      <c r="D654" s="84" t="s">
        <v>2705</v>
      </c>
      <c r="E654" s="84" t="b">
        <v>0</v>
      </c>
      <c r="F654" s="84" t="b">
        <v>0</v>
      </c>
      <c r="G654" s="84" t="b">
        <v>0</v>
      </c>
    </row>
    <row r="655" spans="1:7" ht="15">
      <c r="A655" s="84" t="s">
        <v>3647</v>
      </c>
      <c r="B655" s="84">
        <v>2</v>
      </c>
      <c r="C655" s="123">
        <v>0.0030470425715021883</v>
      </c>
      <c r="D655" s="84" t="s">
        <v>2705</v>
      </c>
      <c r="E655" s="84" t="b">
        <v>0</v>
      </c>
      <c r="F655" s="84" t="b">
        <v>0</v>
      </c>
      <c r="G655" s="84" t="b">
        <v>0</v>
      </c>
    </row>
    <row r="656" spans="1:7" ht="15">
      <c r="A656" s="84" t="s">
        <v>3448</v>
      </c>
      <c r="B656" s="84">
        <v>2</v>
      </c>
      <c r="C656" s="123">
        <v>0.0030470425715021883</v>
      </c>
      <c r="D656" s="84" t="s">
        <v>2705</v>
      </c>
      <c r="E656" s="84" t="b">
        <v>0</v>
      </c>
      <c r="F656" s="84" t="b">
        <v>0</v>
      </c>
      <c r="G656" s="84" t="b">
        <v>0</v>
      </c>
    </row>
    <row r="657" spans="1:7" ht="15">
      <c r="A657" s="84" t="s">
        <v>3408</v>
      </c>
      <c r="B657" s="84">
        <v>2</v>
      </c>
      <c r="C657" s="123">
        <v>0.0030470425715021883</v>
      </c>
      <c r="D657" s="84" t="s">
        <v>2705</v>
      </c>
      <c r="E657" s="84" t="b">
        <v>0</v>
      </c>
      <c r="F657" s="84" t="b">
        <v>0</v>
      </c>
      <c r="G657" s="84" t="b">
        <v>0</v>
      </c>
    </row>
    <row r="658" spans="1:7" ht="15">
      <c r="A658" s="84" t="s">
        <v>3407</v>
      </c>
      <c r="B658" s="84">
        <v>2</v>
      </c>
      <c r="C658" s="123">
        <v>0.0030470425715021883</v>
      </c>
      <c r="D658" s="84" t="s">
        <v>2705</v>
      </c>
      <c r="E658" s="84" t="b">
        <v>0</v>
      </c>
      <c r="F658" s="84" t="b">
        <v>0</v>
      </c>
      <c r="G658" s="84" t="b">
        <v>0</v>
      </c>
    </row>
    <row r="659" spans="1:7" ht="15">
      <c r="A659" s="84" t="s">
        <v>3427</v>
      </c>
      <c r="B659" s="84">
        <v>2</v>
      </c>
      <c r="C659" s="123">
        <v>0.0030470425715021883</v>
      </c>
      <c r="D659" s="84" t="s">
        <v>2705</v>
      </c>
      <c r="E659" s="84" t="b">
        <v>0</v>
      </c>
      <c r="F659" s="84" t="b">
        <v>0</v>
      </c>
      <c r="G659" s="84" t="b">
        <v>0</v>
      </c>
    </row>
    <row r="660" spans="1:7" ht="15">
      <c r="A660" s="84" t="s">
        <v>3380</v>
      </c>
      <c r="B660" s="84">
        <v>2</v>
      </c>
      <c r="C660" s="123">
        <v>0.0030470425715021883</v>
      </c>
      <c r="D660" s="84" t="s">
        <v>2705</v>
      </c>
      <c r="E660" s="84" t="b">
        <v>1</v>
      </c>
      <c r="F660" s="84" t="b">
        <v>0</v>
      </c>
      <c r="G660" s="84" t="b">
        <v>0</v>
      </c>
    </row>
    <row r="661" spans="1:7" ht="15">
      <c r="A661" s="84" t="s">
        <v>3482</v>
      </c>
      <c r="B661" s="84">
        <v>2</v>
      </c>
      <c r="C661" s="123">
        <v>0.0030470425715021883</v>
      </c>
      <c r="D661" s="84" t="s">
        <v>2705</v>
      </c>
      <c r="E661" s="84" t="b">
        <v>0</v>
      </c>
      <c r="F661" s="84" t="b">
        <v>0</v>
      </c>
      <c r="G661" s="84" t="b">
        <v>0</v>
      </c>
    </row>
    <row r="662" spans="1:7" ht="15">
      <c r="A662" s="84" t="s">
        <v>3483</v>
      </c>
      <c r="B662" s="84">
        <v>2</v>
      </c>
      <c r="C662" s="123">
        <v>0.0030470425715021883</v>
      </c>
      <c r="D662" s="84" t="s">
        <v>2705</v>
      </c>
      <c r="E662" s="84" t="b">
        <v>0</v>
      </c>
      <c r="F662" s="84" t="b">
        <v>0</v>
      </c>
      <c r="G662" s="84" t="b">
        <v>0</v>
      </c>
    </row>
    <row r="663" spans="1:7" ht="15">
      <c r="A663" s="84" t="s">
        <v>3484</v>
      </c>
      <c r="B663" s="84">
        <v>2</v>
      </c>
      <c r="C663" s="123">
        <v>0.0030470425715021883</v>
      </c>
      <c r="D663" s="84" t="s">
        <v>2705</v>
      </c>
      <c r="E663" s="84" t="b">
        <v>0</v>
      </c>
      <c r="F663" s="84" t="b">
        <v>0</v>
      </c>
      <c r="G663" s="84" t="b">
        <v>0</v>
      </c>
    </row>
    <row r="664" spans="1:7" ht="15">
      <c r="A664" s="84" t="s">
        <v>3485</v>
      </c>
      <c r="B664" s="84">
        <v>2</v>
      </c>
      <c r="C664" s="123">
        <v>0.0030470425715021883</v>
      </c>
      <c r="D664" s="84" t="s">
        <v>2705</v>
      </c>
      <c r="E664" s="84" t="b">
        <v>0</v>
      </c>
      <c r="F664" s="84" t="b">
        <v>0</v>
      </c>
      <c r="G664" s="84" t="b">
        <v>0</v>
      </c>
    </row>
    <row r="665" spans="1:7" ht="15">
      <c r="A665" s="84" t="s">
        <v>3486</v>
      </c>
      <c r="B665" s="84">
        <v>2</v>
      </c>
      <c r="C665" s="123">
        <v>0.0030470425715021883</v>
      </c>
      <c r="D665" s="84" t="s">
        <v>2705</v>
      </c>
      <c r="E665" s="84" t="b">
        <v>0</v>
      </c>
      <c r="F665" s="84" t="b">
        <v>0</v>
      </c>
      <c r="G665" s="84" t="b">
        <v>0</v>
      </c>
    </row>
    <row r="666" spans="1:7" ht="15">
      <c r="A666" s="84" t="s">
        <v>3375</v>
      </c>
      <c r="B666" s="84">
        <v>2</v>
      </c>
      <c r="C666" s="123">
        <v>0.0030470425715021883</v>
      </c>
      <c r="D666" s="84" t="s">
        <v>2705</v>
      </c>
      <c r="E666" s="84" t="b">
        <v>0</v>
      </c>
      <c r="F666" s="84" t="b">
        <v>0</v>
      </c>
      <c r="G666" s="84" t="b">
        <v>0</v>
      </c>
    </row>
    <row r="667" spans="1:7" ht="15">
      <c r="A667" s="84" t="s">
        <v>3451</v>
      </c>
      <c r="B667" s="84">
        <v>2</v>
      </c>
      <c r="C667" s="123">
        <v>0.0030470425715021883</v>
      </c>
      <c r="D667" s="84" t="s">
        <v>2705</v>
      </c>
      <c r="E667" s="84" t="b">
        <v>0</v>
      </c>
      <c r="F667" s="84" t="b">
        <v>0</v>
      </c>
      <c r="G667" s="84" t="b">
        <v>0</v>
      </c>
    </row>
    <row r="668" spans="1:7" ht="15">
      <c r="A668" s="84" t="s">
        <v>3425</v>
      </c>
      <c r="B668" s="84">
        <v>2</v>
      </c>
      <c r="C668" s="123">
        <v>0.0030470425715021883</v>
      </c>
      <c r="D668" s="84" t="s">
        <v>2705</v>
      </c>
      <c r="E668" s="84" t="b">
        <v>0</v>
      </c>
      <c r="F668" s="84" t="b">
        <v>0</v>
      </c>
      <c r="G668" s="84" t="b">
        <v>0</v>
      </c>
    </row>
    <row r="669" spans="1:7" ht="15">
      <c r="A669" s="84" t="s">
        <v>3397</v>
      </c>
      <c r="B669" s="84">
        <v>2</v>
      </c>
      <c r="C669" s="123">
        <v>0.0030470425715021883</v>
      </c>
      <c r="D669" s="84" t="s">
        <v>2705</v>
      </c>
      <c r="E669" s="84" t="b">
        <v>0</v>
      </c>
      <c r="F669" s="84" t="b">
        <v>0</v>
      </c>
      <c r="G669" s="84" t="b">
        <v>0</v>
      </c>
    </row>
    <row r="670" spans="1:7" ht="15">
      <c r="A670" s="84" t="s">
        <v>3553</v>
      </c>
      <c r="B670" s="84">
        <v>2</v>
      </c>
      <c r="C670" s="123">
        <v>0.0030470425715021883</v>
      </c>
      <c r="D670" s="84" t="s">
        <v>2705</v>
      </c>
      <c r="E670" s="84" t="b">
        <v>0</v>
      </c>
      <c r="F670" s="84" t="b">
        <v>0</v>
      </c>
      <c r="G670" s="84" t="b">
        <v>0</v>
      </c>
    </row>
    <row r="671" spans="1:7" ht="15">
      <c r="A671" s="84" t="s">
        <v>3649</v>
      </c>
      <c r="B671" s="84">
        <v>2</v>
      </c>
      <c r="C671" s="123">
        <v>0.0030470425715021883</v>
      </c>
      <c r="D671" s="84" t="s">
        <v>2705</v>
      </c>
      <c r="E671" s="84" t="b">
        <v>0</v>
      </c>
      <c r="F671" s="84" t="b">
        <v>0</v>
      </c>
      <c r="G671" s="84" t="b">
        <v>0</v>
      </c>
    </row>
    <row r="672" spans="1:7" ht="15">
      <c r="A672" s="84" t="s">
        <v>3445</v>
      </c>
      <c r="B672" s="84">
        <v>2</v>
      </c>
      <c r="C672" s="123">
        <v>0.0030470425715021883</v>
      </c>
      <c r="D672" s="84" t="s">
        <v>2705</v>
      </c>
      <c r="E672" s="84" t="b">
        <v>0</v>
      </c>
      <c r="F672" s="84" t="b">
        <v>0</v>
      </c>
      <c r="G672" s="84" t="b">
        <v>0</v>
      </c>
    </row>
    <row r="673" spans="1:7" ht="15">
      <c r="A673" s="84" t="s">
        <v>3446</v>
      </c>
      <c r="B673" s="84">
        <v>2</v>
      </c>
      <c r="C673" s="123">
        <v>0.0030470425715021883</v>
      </c>
      <c r="D673" s="84" t="s">
        <v>2705</v>
      </c>
      <c r="E673" s="84" t="b">
        <v>0</v>
      </c>
      <c r="F673" s="84" t="b">
        <v>0</v>
      </c>
      <c r="G673" s="84" t="b">
        <v>0</v>
      </c>
    </row>
    <row r="674" spans="1:7" ht="15">
      <c r="A674" s="84" t="s">
        <v>3385</v>
      </c>
      <c r="B674" s="84">
        <v>2</v>
      </c>
      <c r="C674" s="123">
        <v>0.0030470425715021883</v>
      </c>
      <c r="D674" s="84" t="s">
        <v>2705</v>
      </c>
      <c r="E674" s="84" t="b">
        <v>0</v>
      </c>
      <c r="F674" s="84" t="b">
        <v>0</v>
      </c>
      <c r="G674" s="84" t="b">
        <v>0</v>
      </c>
    </row>
    <row r="675" spans="1:7" ht="15">
      <c r="A675" s="84" t="s">
        <v>3529</v>
      </c>
      <c r="B675" s="84">
        <v>2</v>
      </c>
      <c r="C675" s="123">
        <v>0.0030470425715021883</v>
      </c>
      <c r="D675" s="84" t="s">
        <v>2705</v>
      </c>
      <c r="E675" s="84" t="b">
        <v>1</v>
      </c>
      <c r="F675" s="84" t="b">
        <v>0</v>
      </c>
      <c r="G675" s="84" t="b">
        <v>0</v>
      </c>
    </row>
    <row r="676" spans="1:7" ht="15">
      <c r="A676" s="84" t="s">
        <v>2876</v>
      </c>
      <c r="B676" s="84">
        <v>2</v>
      </c>
      <c r="C676" s="123">
        <v>0.0030470425715021883</v>
      </c>
      <c r="D676" s="84" t="s">
        <v>2705</v>
      </c>
      <c r="E676" s="84" t="b">
        <v>0</v>
      </c>
      <c r="F676" s="84" t="b">
        <v>0</v>
      </c>
      <c r="G676" s="84" t="b">
        <v>0</v>
      </c>
    </row>
    <row r="677" spans="1:7" ht="15">
      <c r="A677" s="84" t="s">
        <v>2874</v>
      </c>
      <c r="B677" s="84">
        <v>2</v>
      </c>
      <c r="C677" s="123">
        <v>0.0030470425715021883</v>
      </c>
      <c r="D677" s="84" t="s">
        <v>2705</v>
      </c>
      <c r="E677" s="84" t="b">
        <v>0</v>
      </c>
      <c r="F677" s="84" t="b">
        <v>0</v>
      </c>
      <c r="G677" s="84" t="b">
        <v>0</v>
      </c>
    </row>
    <row r="678" spans="1:7" ht="15">
      <c r="A678" s="84" t="s">
        <v>3454</v>
      </c>
      <c r="B678" s="84">
        <v>2</v>
      </c>
      <c r="C678" s="123">
        <v>0.0030470425715021883</v>
      </c>
      <c r="D678" s="84" t="s">
        <v>2705</v>
      </c>
      <c r="E678" s="84" t="b">
        <v>0</v>
      </c>
      <c r="F678" s="84" t="b">
        <v>0</v>
      </c>
      <c r="G678" s="84" t="b">
        <v>0</v>
      </c>
    </row>
    <row r="679" spans="1:7" ht="15">
      <c r="A679" s="84" t="s">
        <v>2881</v>
      </c>
      <c r="B679" s="84">
        <v>2</v>
      </c>
      <c r="C679" s="123">
        <v>0.0030470425715021883</v>
      </c>
      <c r="D679" s="84" t="s">
        <v>2705</v>
      </c>
      <c r="E679" s="84" t="b">
        <v>0</v>
      </c>
      <c r="F679" s="84" t="b">
        <v>0</v>
      </c>
      <c r="G679" s="84" t="b">
        <v>0</v>
      </c>
    </row>
    <row r="680" spans="1:7" ht="15">
      <c r="A680" s="84" t="s">
        <v>3429</v>
      </c>
      <c r="B680" s="84">
        <v>2</v>
      </c>
      <c r="C680" s="123">
        <v>0.0030470425715021883</v>
      </c>
      <c r="D680" s="84" t="s">
        <v>2705</v>
      </c>
      <c r="E680" s="84" t="b">
        <v>0</v>
      </c>
      <c r="F680" s="84" t="b">
        <v>0</v>
      </c>
      <c r="G680" s="84" t="b">
        <v>0</v>
      </c>
    </row>
    <row r="681" spans="1:7" ht="15">
      <c r="A681" s="84" t="s">
        <v>2875</v>
      </c>
      <c r="B681" s="84">
        <v>2</v>
      </c>
      <c r="C681" s="123">
        <v>0.0030470425715021883</v>
      </c>
      <c r="D681" s="84" t="s">
        <v>2705</v>
      </c>
      <c r="E681" s="84" t="b">
        <v>0</v>
      </c>
      <c r="F681" s="84" t="b">
        <v>0</v>
      </c>
      <c r="G681" s="84" t="b">
        <v>0</v>
      </c>
    </row>
    <row r="682" spans="1:7" ht="15">
      <c r="A682" s="84" t="s">
        <v>3358</v>
      </c>
      <c r="B682" s="84">
        <v>2</v>
      </c>
      <c r="C682" s="123">
        <v>0.0030470425715021883</v>
      </c>
      <c r="D682" s="84" t="s">
        <v>2705</v>
      </c>
      <c r="E682" s="84" t="b">
        <v>1</v>
      </c>
      <c r="F682" s="84" t="b">
        <v>0</v>
      </c>
      <c r="G682" s="84" t="b">
        <v>0</v>
      </c>
    </row>
    <row r="683" spans="1:7" ht="15">
      <c r="A683" s="84" t="s">
        <v>3360</v>
      </c>
      <c r="B683" s="84">
        <v>2</v>
      </c>
      <c r="C683" s="123">
        <v>0.0030470425715021883</v>
      </c>
      <c r="D683" s="84" t="s">
        <v>2705</v>
      </c>
      <c r="E683" s="84" t="b">
        <v>0</v>
      </c>
      <c r="F683" s="84" t="b">
        <v>0</v>
      </c>
      <c r="G683" s="84" t="b">
        <v>0</v>
      </c>
    </row>
    <row r="684" spans="1:7" ht="15">
      <c r="A684" s="84" t="s">
        <v>3524</v>
      </c>
      <c r="B684" s="84">
        <v>2</v>
      </c>
      <c r="C684" s="123">
        <v>0.0030470425715021883</v>
      </c>
      <c r="D684" s="84" t="s">
        <v>2705</v>
      </c>
      <c r="E684" s="84" t="b">
        <v>0</v>
      </c>
      <c r="F684" s="84" t="b">
        <v>0</v>
      </c>
      <c r="G684" s="84" t="b">
        <v>0</v>
      </c>
    </row>
    <row r="685" spans="1:7" ht="15">
      <c r="A685" s="84" t="s">
        <v>3370</v>
      </c>
      <c r="B685" s="84">
        <v>2</v>
      </c>
      <c r="C685" s="123">
        <v>0.0030470425715021883</v>
      </c>
      <c r="D685" s="84" t="s">
        <v>2705</v>
      </c>
      <c r="E685" s="84" t="b">
        <v>0</v>
      </c>
      <c r="F685" s="84" t="b">
        <v>0</v>
      </c>
      <c r="G685" s="84" t="b">
        <v>0</v>
      </c>
    </row>
    <row r="686" spans="1:7" ht="15">
      <c r="A686" s="84" t="s">
        <v>3494</v>
      </c>
      <c r="B686" s="84">
        <v>2</v>
      </c>
      <c r="C686" s="123">
        <v>0.0030470425715021883</v>
      </c>
      <c r="D686" s="84" t="s">
        <v>2705</v>
      </c>
      <c r="E686" s="84" t="b">
        <v>0</v>
      </c>
      <c r="F686" s="84" t="b">
        <v>0</v>
      </c>
      <c r="G686" s="84" t="b">
        <v>0</v>
      </c>
    </row>
    <row r="687" spans="1:7" ht="15">
      <c r="A687" s="84" t="s">
        <v>3507</v>
      </c>
      <c r="B687" s="84">
        <v>2</v>
      </c>
      <c r="C687" s="123">
        <v>0.0030470425715021883</v>
      </c>
      <c r="D687" s="84" t="s">
        <v>2705</v>
      </c>
      <c r="E687" s="84" t="b">
        <v>0</v>
      </c>
      <c r="F687" s="84" t="b">
        <v>0</v>
      </c>
      <c r="G687" s="84" t="b">
        <v>0</v>
      </c>
    </row>
    <row r="688" spans="1:7" ht="15">
      <c r="A688" s="84" t="s">
        <v>589</v>
      </c>
      <c r="B688" s="84">
        <v>2</v>
      </c>
      <c r="C688" s="123">
        <v>0.0030470425715021883</v>
      </c>
      <c r="D688" s="84" t="s">
        <v>2705</v>
      </c>
      <c r="E688" s="84" t="b">
        <v>0</v>
      </c>
      <c r="F688" s="84" t="b">
        <v>0</v>
      </c>
      <c r="G688" s="84" t="b">
        <v>0</v>
      </c>
    </row>
    <row r="689" spans="1:7" ht="15">
      <c r="A689" s="84" t="s">
        <v>2871</v>
      </c>
      <c r="B689" s="84">
        <v>2</v>
      </c>
      <c r="C689" s="123">
        <v>0.0030470425715021883</v>
      </c>
      <c r="D689" s="84" t="s">
        <v>2705</v>
      </c>
      <c r="E689" s="84" t="b">
        <v>0</v>
      </c>
      <c r="F689" s="84" t="b">
        <v>1</v>
      </c>
      <c r="G689" s="84" t="b">
        <v>0</v>
      </c>
    </row>
    <row r="690" spans="1:7" ht="15">
      <c r="A690" s="84" t="s">
        <v>2872</v>
      </c>
      <c r="B690" s="84">
        <v>2</v>
      </c>
      <c r="C690" s="123">
        <v>0.0030470425715021883</v>
      </c>
      <c r="D690" s="84" t="s">
        <v>2705</v>
      </c>
      <c r="E690" s="84" t="b">
        <v>0</v>
      </c>
      <c r="F690" s="84" t="b">
        <v>0</v>
      </c>
      <c r="G690" s="84" t="b">
        <v>0</v>
      </c>
    </row>
    <row r="691" spans="1:7" ht="15">
      <c r="A691" s="84" t="s">
        <v>2838</v>
      </c>
      <c r="B691" s="84">
        <v>2</v>
      </c>
      <c r="C691" s="123">
        <v>0.0030470425715021883</v>
      </c>
      <c r="D691" s="84" t="s">
        <v>2705</v>
      </c>
      <c r="E691" s="84" t="b">
        <v>0</v>
      </c>
      <c r="F691" s="84" t="b">
        <v>0</v>
      </c>
      <c r="G691" s="84" t="b">
        <v>0</v>
      </c>
    </row>
    <row r="692" spans="1:7" ht="15">
      <c r="A692" s="84" t="s">
        <v>2851</v>
      </c>
      <c r="B692" s="84">
        <v>2</v>
      </c>
      <c r="C692" s="123">
        <v>0.0036485011042973556</v>
      </c>
      <c r="D692" s="84" t="s">
        <v>2705</v>
      </c>
      <c r="E692" s="84" t="b">
        <v>0</v>
      </c>
      <c r="F692" s="84" t="b">
        <v>0</v>
      </c>
      <c r="G692" s="84" t="b">
        <v>0</v>
      </c>
    </row>
    <row r="693" spans="1:7" ht="15">
      <c r="A693" s="84" t="s">
        <v>3635</v>
      </c>
      <c r="B693" s="84">
        <v>2</v>
      </c>
      <c r="C693" s="123">
        <v>0.0030470425715021883</v>
      </c>
      <c r="D693" s="84" t="s">
        <v>2705</v>
      </c>
      <c r="E693" s="84" t="b">
        <v>0</v>
      </c>
      <c r="F693" s="84" t="b">
        <v>0</v>
      </c>
      <c r="G693" s="84" t="b">
        <v>0</v>
      </c>
    </row>
    <row r="694" spans="1:7" ht="15">
      <c r="A694" s="84" t="s">
        <v>3560</v>
      </c>
      <c r="B694" s="84">
        <v>2</v>
      </c>
      <c r="C694" s="123">
        <v>0.0030470425715021883</v>
      </c>
      <c r="D694" s="84" t="s">
        <v>2705</v>
      </c>
      <c r="E694" s="84" t="b">
        <v>0</v>
      </c>
      <c r="F694" s="84" t="b">
        <v>0</v>
      </c>
      <c r="G694" s="84" t="b">
        <v>0</v>
      </c>
    </row>
    <row r="695" spans="1:7" ht="15">
      <c r="A695" s="84" t="s">
        <v>3528</v>
      </c>
      <c r="B695" s="84">
        <v>2</v>
      </c>
      <c r="C695" s="123">
        <v>0.0036485011042973556</v>
      </c>
      <c r="D695" s="84" t="s">
        <v>2705</v>
      </c>
      <c r="E695" s="84" t="b">
        <v>0</v>
      </c>
      <c r="F695" s="84" t="b">
        <v>0</v>
      </c>
      <c r="G695" s="84" t="b">
        <v>0</v>
      </c>
    </row>
    <row r="696" spans="1:7" ht="15">
      <c r="A696" s="84" t="s">
        <v>3476</v>
      </c>
      <c r="B696" s="84">
        <v>2</v>
      </c>
      <c r="C696" s="123">
        <v>0.0030470425715021883</v>
      </c>
      <c r="D696" s="84" t="s">
        <v>2705</v>
      </c>
      <c r="E696" s="84" t="b">
        <v>1</v>
      </c>
      <c r="F696" s="84" t="b">
        <v>0</v>
      </c>
      <c r="G696" s="84" t="b">
        <v>0</v>
      </c>
    </row>
    <row r="697" spans="1:7" ht="15">
      <c r="A697" s="84" t="s">
        <v>3477</v>
      </c>
      <c r="B697" s="84">
        <v>2</v>
      </c>
      <c r="C697" s="123">
        <v>0.0030470425715021883</v>
      </c>
      <c r="D697" s="84" t="s">
        <v>2705</v>
      </c>
      <c r="E697" s="84" t="b">
        <v>0</v>
      </c>
      <c r="F697" s="84" t="b">
        <v>0</v>
      </c>
      <c r="G697" s="84" t="b">
        <v>0</v>
      </c>
    </row>
    <row r="698" spans="1:7" ht="15">
      <c r="A698" s="84" t="s">
        <v>382</v>
      </c>
      <c r="B698" s="84">
        <v>2</v>
      </c>
      <c r="C698" s="123">
        <v>0.0030470425715021883</v>
      </c>
      <c r="D698" s="84" t="s">
        <v>2705</v>
      </c>
      <c r="E698" s="84" t="b">
        <v>0</v>
      </c>
      <c r="F698" s="84" t="b">
        <v>0</v>
      </c>
      <c r="G698" s="84" t="b">
        <v>0</v>
      </c>
    </row>
    <row r="699" spans="1:7" ht="15">
      <c r="A699" s="84" t="s">
        <v>3478</v>
      </c>
      <c r="B699" s="84">
        <v>2</v>
      </c>
      <c r="C699" s="123">
        <v>0.0030470425715021883</v>
      </c>
      <c r="D699" s="84" t="s">
        <v>2705</v>
      </c>
      <c r="E699" s="84" t="b">
        <v>0</v>
      </c>
      <c r="F699" s="84" t="b">
        <v>0</v>
      </c>
      <c r="G699" s="84" t="b">
        <v>0</v>
      </c>
    </row>
    <row r="700" spans="1:7" ht="15">
      <c r="A700" s="84" t="s">
        <v>3423</v>
      </c>
      <c r="B700" s="84">
        <v>2</v>
      </c>
      <c r="C700" s="123">
        <v>0.0030470425715021883</v>
      </c>
      <c r="D700" s="84" t="s">
        <v>2705</v>
      </c>
      <c r="E700" s="84" t="b">
        <v>0</v>
      </c>
      <c r="F700" s="84" t="b">
        <v>1</v>
      </c>
      <c r="G700" s="84" t="b">
        <v>0</v>
      </c>
    </row>
    <row r="701" spans="1:7" ht="15">
      <c r="A701" s="84" t="s">
        <v>3479</v>
      </c>
      <c r="B701" s="84">
        <v>2</v>
      </c>
      <c r="C701" s="123">
        <v>0.0030470425715021883</v>
      </c>
      <c r="D701" s="84" t="s">
        <v>2705</v>
      </c>
      <c r="E701" s="84" t="b">
        <v>0</v>
      </c>
      <c r="F701" s="84" t="b">
        <v>0</v>
      </c>
      <c r="G701" s="84" t="b">
        <v>0</v>
      </c>
    </row>
    <row r="702" spans="1:7" ht="15">
      <c r="A702" s="84" t="s">
        <v>3480</v>
      </c>
      <c r="B702" s="84">
        <v>2</v>
      </c>
      <c r="C702" s="123">
        <v>0.0030470425715021883</v>
      </c>
      <c r="D702" s="84" t="s">
        <v>2705</v>
      </c>
      <c r="E702" s="84" t="b">
        <v>0</v>
      </c>
      <c r="F702" s="84" t="b">
        <v>0</v>
      </c>
      <c r="G702" s="84" t="b">
        <v>0</v>
      </c>
    </row>
    <row r="703" spans="1:7" ht="15">
      <c r="A703" s="84" t="s">
        <v>390</v>
      </c>
      <c r="B703" s="84">
        <v>2</v>
      </c>
      <c r="C703" s="123">
        <v>0.0030470425715021883</v>
      </c>
      <c r="D703" s="84" t="s">
        <v>2705</v>
      </c>
      <c r="E703" s="84" t="b">
        <v>0</v>
      </c>
      <c r="F703" s="84" t="b">
        <v>0</v>
      </c>
      <c r="G703" s="84" t="b">
        <v>0</v>
      </c>
    </row>
    <row r="704" spans="1:7" ht="15">
      <c r="A704" s="84" t="s">
        <v>389</v>
      </c>
      <c r="B704" s="84">
        <v>2</v>
      </c>
      <c r="C704" s="123">
        <v>0.0030470425715021883</v>
      </c>
      <c r="D704" s="84" t="s">
        <v>2705</v>
      </c>
      <c r="E704" s="84" t="b">
        <v>0</v>
      </c>
      <c r="F704" s="84" t="b">
        <v>0</v>
      </c>
      <c r="G704" s="84" t="b">
        <v>0</v>
      </c>
    </row>
    <row r="705" spans="1:7" ht="15">
      <c r="A705" s="84" t="s">
        <v>388</v>
      </c>
      <c r="B705" s="84">
        <v>2</v>
      </c>
      <c r="C705" s="123">
        <v>0.0030470425715021883</v>
      </c>
      <c r="D705" s="84" t="s">
        <v>2705</v>
      </c>
      <c r="E705" s="84" t="b">
        <v>0</v>
      </c>
      <c r="F705" s="84" t="b">
        <v>0</v>
      </c>
      <c r="G705" s="84" t="b">
        <v>0</v>
      </c>
    </row>
    <row r="706" spans="1:7" ht="15">
      <c r="A706" s="84" t="s">
        <v>387</v>
      </c>
      <c r="B706" s="84">
        <v>2</v>
      </c>
      <c r="C706" s="123">
        <v>0.0030470425715021883</v>
      </c>
      <c r="D706" s="84" t="s">
        <v>2705</v>
      </c>
      <c r="E706" s="84" t="b">
        <v>0</v>
      </c>
      <c r="F706" s="84" t="b">
        <v>0</v>
      </c>
      <c r="G706" s="84" t="b">
        <v>0</v>
      </c>
    </row>
    <row r="707" spans="1:7" ht="15">
      <c r="A707" s="84" t="s">
        <v>3558</v>
      </c>
      <c r="B707" s="84">
        <v>2</v>
      </c>
      <c r="C707" s="123">
        <v>0.0036485011042973556</v>
      </c>
      <c r="D707" s="84" t="s">
        <v>2705</v>
      </c>
      <c r="E707" s="84" t="b">
        <v>0</v>
      </c>
      <c r="F707" s="84" t="b">
        <v>0</v>
      </c>
      <c r="G707" s="84" t="b">
        <v>0</v>
      </c>
    </row>
    <row r="708" spans="1:7" ht="15">
      <c r="A708" s="84" t="s">
        <v>355</v>
      </c>
      <c r="B708" s="84">
        <v>2</v>
      </c>
      <c r="C708" s="123">
        <v>0.0030470425715021883</v>
      </c>
      <c r="D708" s="84" t="s">
        <v>2705</v>
      </c>
      <c r="E708" s="84" t="b">
        <v>0</v>
      </c>
      <c r="F708" s="84" t="b">
        <v>0</v>
      </c>
      <c r="G708" s="84" t="b">
        <v>0</v>
      </c>
    </row>
    <row r="709" spans="1:7" ht="15">
      <c r="A709" s="84" t="s">
        <v>309</v>
      </c>
      <c r="B709" s="84">
        <v>2</v>
      </c>
      <c r="C709" s="123">
        <v>0.0030470425715021883</v>
      </c>
      <c r="D709" s="84" t="s">
        <v>2705</v>
      </c>
      <c r="E709" s="84" t="b">
        <v>0</v>
      </c>
      <c r="F709" s="84" t="b">
        <v>0</v>
      </c>
      <c r="G709" s="84" t="b">
        <v>0</v>
      </c>
    </row>
    <row r="710" spans="1:7" ht="15">
      <c r="A710" s="84" t="s">
        <v>363</v>
      </c>
      <c r="B710" s="84">
        <v>2</v>
      </c>
      <c r="C710" s="123">
        <v>0.0030470425715021883</v>
      </c>
      <c r="D710" s="84" t="s">
        <v>2705</v>
      </c>
      <c r="E710" s="84" t="b">
        <v>0</v>
      </c>
      <c r="F710" s="84" t="b">
        <v>0</v>
      </c>
      <c r="G710" s="84" t="b">
        <v>0</v>
      </c>
    </row>
    <row r="711" spans="1:7" ht="15">
      <c r="A711" s="84" t="s">
        <v>3462</v>
      </c>
      <c r="B711" s="84">
        <v>2</v>
      </c>
      <c r="C711" s="123">
        <v>0.0030470425715021883</v>
      </c>
      <c r="D711" s="84" t="s">
        <v>2705</v>
      </c>
      <c r="E711" s="84" t="b">
        <v>0</v>
      </c>
      <c r="F711" s="84" t="b">
        <v>0</v>
      </c>
      <c r="G711" s="84" t="b">
        <v>0</v>
      </c>
    </row>
    <row r="712" spans="1:7" ht="15">
      <c r="A712" s="84" t="s">
        <v>3554</v>
      </c>
      <c r="B712" s="84">
        <v>2</v>
      </c>
      <c r="C712" s="123">
        <v>0.0030470425715021883</v>
      </c>
      <c r="D712" s="84" t="s">
        <v>2705</v>
      </c>
      <c r="E712" s="84" t="b">
        <v>0</v>
      </c>
      <c r="F712" s="84" t="b">
        <v>0</v>
      </c>
      <c r="G712" s="84" t="b">
        <v>0</v>
      </c>
    </row>
    <row r="713" spans="1:7" ht="15">
      <c r="A713" s="84" t="s">
        <v>3562</v>
      </c>
      <c r="B713" s="84">
        <v>2</v>
      </c>
      <c r="C713" s="123">
        <v>0.0030470425715021883</v>
      </c>
      <c r="D713" s="84" t="s">
        <v>2705</v>
      </c>
      <c r="E713" s="84" t="b">
        <v>0</v>
      </c>
      <c r="F713" s="84" t="b">
        <v>0</v>
      </c>
      <c r="G713" s="84" t="b">
        <v>0</v>
      </c>
    </row>
    <row r="714" spans="1:7" ht="15">
      <c r="A714" s="84" t="s">
        <v>3468</v>
      </c>
      <c r="B714" s="84">
        <v>2</v>
      </c>
      <c r="C714" s="123">
        <v>0.0030470425715021883</v>
      </c>
      <c r="D714" s="84" t="s">
        <v>2705</v>
      </c>
      <c r="E714" s="84" t="b">
        <v>0</v>
      </c>
      <c r="F714" s="84" t="b">
        <v>0</v>
      </c>
      <c r="G714" s="84" t="b">
        <v>0</v>
      </c>
    </row>
    <row r="715" spans="1:7" ht="15">
      <c r="A715" s="84" t="s">
        <v>3459</v>
      </c>
      <c r="B715" s="84">
        <v>2</v>
      </c>
      <c r="C715" s="123">
        <v>0.0036485011042973556</v>
      </c>
      <c r="D715" s="84" t="s">
        <v>2705</v>
      </c>
      <c r="E715" s="84" t="b">
        <v>0</v>
      </c>
      <c r="F715" s="84" t="b">
        <v>0</v>
      </c>
      <c r="G715" s="84" t="b">
        <v>0</v>
      </c>
    </row>
    <row r="716" spans="1:7" ht="15">
      <c r="A716" s="84" t="s">
        <v>3625</v>
      </c>
      <c r="B716" s="84">
        <v>2</v>
      </c>
      <c r="C716" s="123">
        <v>0.0030470425715021883</v>
      </c>
      <c r="D716" s="84" t="s">
        <v>2705</v>
      </c>
      <c r="E716" s="84" t="b">
        <v>0</v>
      </c>
      <c r="F716" s="84" t="b">
        <v>0</v>
      </c>
      <c r="G716" s="84" t="b">
        <v>0</v>
      </c>
    </row>
    <row r="717" spans="1:7" ht="15">
      <c r="A717" s="84" t="s">
        <v>3636</v>
      </c>
      <c r="B717" s="84">
        <v>2</v>
      </c>
      <c r="C717" s="123">
        <v>0.0030470425715021883</v>
      </c>
      <c r="D717" s="84" t="s">
        <v>2705</v>
      </c>
      <c r="E717" s="84" t="b">
        <v>1</v>
      </c>
      <c r="F717" s="84" t="b">
        <v>0</v>
      </c>
      <c r="G717" s="84" t="b">
        <v>0</v>
      </c>
    </row>
    <row r="718" spans="1:7" ht="15">
      <c r="A718" s="84" t="s">
        <v>3637</v>
      </c>
      <c r="B718" s="84">
        <v>2</v>
      </c>
      <c r="C718" s="123">
        <v>0.0030470425715021883</v>
      </c>
      <c r="D718" s="84" t="s">
        <v>2705</v>
      </c>
      <c r="E718" s="84" t="b">
        <v>0</v>
      </c>
      <c r="F718" s="84" t="b">
        <v>0</v>
      </c>
      <c r="G718" s="84" t="b">
        <v>0</v>
      </c>
    </row>
    <row r="719" spans="1:7" ht="15">
      <c r="A719" s="84" t="s">
        <v>3638</v>
      </c>
      <c r="B719" s="84">
        <v>2</v>
      </c>
      <c r="C719" s="123">
        <v>0.0030470425715021883</v>
      </c>
      <c r="D719" s="84" t="s">
        <v>2705</v>
      </c>
      <c r="E719" s="84" t="b">
        <v>0</v>
      </c>
      <c r="F719" s="84" t="b">
        <v>0</v>
      </c>
      <c r="G719" s="84" t="b">
        <v>0</v>
      </c>
    </row>
    <row r="720" spans="1:7" ht="15">
      <c r="A720" s="84" t="s">
        <v>3639</v>
      </c>
      <c r="B720" s="84">
        <v>2</v>
      </c>
      <c r="C720" s="123">
        <v>0.0030470425715021883</v>
      </c>
      <c r="D720" s="84" t="s">
        <v>2705</v>
      </c>
      <c r="E720" s="84" t="b">
        <v>0</v>
      </c>
      <c r="F720" s="84" t="b">
        <v>0</v>
      </c>
      <c r="G720" s="84" t="b">
        <v>0</v>
      </c>
    </row>
    <row r="721" spans="1:7" ht="15">
      <c r="A721" s="84" t="s">
        <v>3496</v>
      </c>
      <c r="B721" s="84">
        <v>2</v>
      </c>
      <c r="C721" s="123">
        <v>0.0030470425715021883</v>
      </c>
      <c r="D721" s="84" t="s">
        <v>2705</v>
      </c>
      <c r="E721" s="84" t="b">
        <v>0</v>
      </c>
      <c r="F721" s="84" t="b">
        <v>0</v>
      </c>
      <c r="G721" s="84" t="b">
        <v>0</v>
      </c>
    </row>
    <row r="722" spans="1:7" ht="15">
      <c r="A722" s="84" t="s">
        <v>2230</v>
      </c>
      <c r="B722" s="84">
        <v>2</v>
      </c>
      <c r="C722" s="123">
        <v>0.0030470425715021883</v>
      </c>
      <c r="D722" s="84" t="s">
        <v>2705</v>
      </c>
      <c r="E722" s="84" t="b">
        <v>0</v>
      </c>
      <c r="F722" s="84" t="b">
        <v>0</v>
      </c>
      <c r="G722" s="84" t="b">
        <v>0</v>
      </c>
    </row>
    <row r="723" spans="1:7" ht="15">
      <c r="A723" s="84" t="s">
        <v>602</v>
      </c>
      <c r="B723" s="84">
        <v>59</v>
      </c>
      <c r="C723" s="123">
        <v>0.0133154386850102</v>
      </c>
      <c r="D723" s="84" t="s">
        <v>2706</v>
      </c>
      <c r="E723" s="84" t="b">
        <v>0</v>
      </c>
      <c r="F723" s="84" t="b">
        <v>0</v>
      </c>
      <c r="G723" s="84" t="b">
        <v>0</v>
      </c>
    </row>
    <row r="724" spans="1:7" ht="15">
      <c r="A724" s="84" t="s">
        <v>584</v>
      </c>
      <c r="B724" s="84">
        <v>54</v>
      </c>
      <c r="C724" s="123">
        <v>0.0061912829403149225</v>
      </c>
      <c r="D724" s="84" t="s">
        <v>2706</v>
      </c>
      <c r="E724" s="84" t="b">
        <v>0</v>
      </c>
      <c r="F724" s="84" t="b">
        <v>0</v>
      </c>
      <c r="G724" s="84" t="b">
        <v>0</v>
      </c>
    </row>
    <row r="725" spans="1:7" ht="15">
      <c r="A725" s="84" t="s">
        <v>350</v>
      </c>
      <c r="B725" s="84">
        <v>48</v>
      </c>
      <c r="C725" s="123">
        <v>0.008903692777180847</v>
      </c>
      <c r="D725" s="84" t="s">
        <v>2706</v>
      </c>
      <c r="E725" s="84" t="b">
        <v>0</v>
      </c>
      <c r="F725" s="84" t="b">
        <v>0</v>
      </c>
      <c r="G725" s="84" t="b">
        <v>0</v>
      </c>
    </row>
    <row r="726" spans="1:7" ht="15">
      <c r="A726" s="84" t="s">
        <v>306</v>
      </c>
      <c r="B726" s="84">
        <v>22</v>
      </c>
      <c r="C726" s="123">
        <v>0.011250109768285972</v>
      </c>
      <c r="D726" s="84" t="s">
        <v>2706</v>
      </c>
      <c r="E726" s="84" t="b">
        <v>0</v>
      </c>
      <c r="F726" s="84" t="b">
        <v>0</v>
      </c>
      <c r="G726" s="84" t="b">
        <v>0</v>
      </c>
    </row>
    <row r="727" spans="1:7" ht="15">
      <c r="A727" s="84" t="s">
        <v>355</v>
      </c>
      <c r="B727" s="84">
        <v>22</v>
      </c>
      <c r="C727" s="123">
        <v>0.011250109768285972</v>
      </c>
      <c r="D727" s="84" t="s">
        <v>2706</v>
      </c>
      <c r="E727" s="84" t="b">
        <v>0</v>
      </c>
      <c r="F727" s="84" t="b">
        <v>0</v>
      </c>
      <c r="G727" s="84" t="b">
        <v>0</v>
      </c>
    </row>
    <row r="728" spans="1:7" ht="15">
      <c r="A728" s="84" t="s">
        <v>2847</v>
      </c>
      <c r="B728" s="84">
        <v>21</v>
      </c>
      <c r="C728" s="123">
        <v>0.011623020276048616</v>
      </c>
      <c r="D728" s="84" t="s">
        <v>2706</v>
      </c>
      <c r="E728" s="84" t="b">
        <v>0</v>
      </c>
      <c r="F728" s="84" t="b">
        <v>0</v>
      </c>
      <c r="G728" s="84" t="b">
        <v>0</v>
      </c>
    </row>
    <row r="729" spans="1:7" ht="15">
      <c r="A729" s="84" t="s">
        <v>363</v>
      </c>
      <c r="B729" s="84">
        <v>20</v>
      </c>
      <c r="C729" s="123">
        <v>0.0110695431200463</v>
      </c>
      <c r="D729" s="84" t="s">
        <v>2706</v>
      </c>
      <c r="E729" s="84" t="b">
        <v>0</v>
      </c>
      <c r="F729" s="84" t="b">
        <v>0</v>
      </c>
      <c r="G729" s="84" t="b">
        <v>0</v>
      </c>
    </row>
    <row r="730" spans="1:7" ht="15">
      <c r="A730" s="84" t="s">
        <v>2848</v>
      </c>
      <c r="B730" s="84">
        <v>20</v>
      </c>
      <c r="C730" s="123">
        <v>0.0110695431200463</v>
      </c>
      <c r="D730" s="84" t="s">
        <v>2706</v>
      </c>
      <c r="E730" s="84" t="b">
        <v>0</v>
      </c>
      <c r="F730" s="84" t="b">
        <v>0</v>
      </c>
      <c r="G730" s="84" t="b">
        <v>0</v>
      </c>
    </row>
    <row r="731" spans="1:7" ht="15">
      <c r="A731" s="84" t="s">
        <v>2785</v>
      </c>
      <c r="B731" s="84">
        <v>20</v>
      </c>
      <c r="C731" s="123">
        <v>0.0110695431200463</v>
      </c>
      <c r="D731" s="84" t="s">
        <v>2706</v>
      </c>
      <c r="E731" s="84" t="b">
        <v>0</v>
      </c>
      <c r="F731" s="84" t="b">
        <v>0</v>
      </c>
      <c r="G731" s="84" t="b">
        <v>0</v>
      </c>
    </row>
    <row r="732" spans="1:7" ht="15">
      <c r="A732" s="84" t="s">
        <v>2849</v>
      </c>
      <c r="B732" s="84">
        <v>19</v>
      </c>
      <c r="C732" s="123">
        <v>0.010946637174127293</v>
      </c>
      <c r="D732" s="84" t="s">
        <v>2706</v>
      </c>
      <c r="E732" s="84" t="b">
        <v>0</v>
      </c>
      <c r="F732" s="84" t="b">
        <v>0</v>
      </c>
      <c r="G732" s="84" t="b">
        <v>0</v>
      </c>
    </row>
    <row r="733" spans="1:7" ht="15">
      <c r="A733" s="84" t="s">
        <v>3345</v>
      </c>
      <c r="B733" s="84">
        <v>18</v>
      </c>
      <c r="C733" s="123">
        <v>0.010800467577209679</v>
      </c>
      <c r="D733" s="84" t="s">
        <v>2706</v>
      </c>
      <c r="E733" s="84" t="b">
        <v>0</v>
      </c>
      <c r="F733" s="84" t="b">
        <v>0</v>
      </c>
      <c r="G733" s="84" t="b">
        <v>0</v>
      </c>
    </row>
    <row r="734" spans="1:7" ht="15">
      <c r="A734" s="84" t="s">
        <v>3346</v>
      </c>
      <c r="B734" s="84">
        <v>17</v>
      </c>
      <c r="C734" s="123">
        <v>0.01062974060713297</v>
      </c>
      <c r="D734" s="84" t="s">
        <v>2706</v>
      </c>
      <c r="E734" s="84" t="b">
        <v>0</v>
      </c>
      <c r="F734" s="84" t="b">
        <v>0</v>
      </c>
      <c r="G734" s="84" t="b">
        <v>0</v>
      </c>
    </row>
    <row r="735" spans="1:7" ht="15">
      <c r="A735" s="84" t="s">
        <v>3339</v>
      </c>
      <c r="B735" s="84">
        <v>16</v>
      </c>
      <c r="C735" s="123">
        <v>0.010433010089250572</v>
      </c>
      <c r="D735" s="84" t="s">
        <v>2706</v>
      </c>
      <c r="E735" s="84" t="b">
        <v>0</v>
      </c>
      <c r="F735" s="84" t="b">
        <v>0</v>
      </c>
      <c r="G735" s="84" t="b">
        <v>0</v>
      </c>
    </row>
    <row r="736" spans="1:7" ht="15">
      <c r="A736" s="84" t="s">
        <v>2835</v>
      </c>
      <c r="B736" s="84">
        <v>14</v>
      </c>
      <c r="C736" s="123">
        <v>0.012035984293183718</v>
      </c>
      <c r="D736" s="84" t="s">
        <v>2706</v>
      </c>
      <c r="E736" s="84" t="b">
        <v>0</v>
      </c>
      <c r="F736" s="84" t="b">
        <v>0</v>
      </c>
      <c r="G736" s="84" t="b">
        <v>0</v>
      </c>
    </row>
    <row r="737" spans="1:7" ht="15">
      <c r="A737" s="84" t="s">
        <v>2836</v>
      </c>
      <c r="B737" s="84">
        <v>13</v>
      </c>
      <c r="C737" s="123">
        <v>0.011781405796006221</v>
      </c>
      <c r="D737" s="84" t="s">
        <v>2706</v>
      </c>
      <c r="E737" s="84" t="b">
        <v>0</v>
      </c>
      <c r="F737" s="84" t="b">
        <v>0</v>
      </c>
      <c r="G737" s="84" t="b">
        <v>0</v>
      </c>
    </row>
    <row r="738" spans="1:7" ht="15">
      <c r="A738" s="84" t="s">
        <v>2838</v>
      </c>
      <c r="B738" s="84">
        <v>8</v>
      </c>
      <c r="C738" s="123">
        <v>0.007666393106997463</v>
      </c>
      <c r="D738" s="84" t="s">
        <v>2706</v>
      </c>
      <c r="E738" s="84" t="b">
        <v>0</v>
      </c>
      <c r="F738" s="84" t="b">
        <v>0</v>
      </c>
      <c r="G738" s="84" t="b">
        <v>0</v>
      </c>
    </row>
    <row r="739" spans="1:7" ht="15">
      <c r="A739" s="84" t="s">
        <v>3352</v>
      </c>
      <c r="B739" s="84">
        <v>8</v>
      </c>
      <c r="C739" s="123">
        <v>0.007666393106997463</v>
      </c>
      <c r="D739" s="84" t="s">
        <v>2706</v>
      </c>
      <c r="E739" s="84" t="b">
        <v>0</v>
      </c>
      <c r="F739" s="84" t="b">
        <v>0</v>
      </c>
      <c r="G739" s="84" t="b">
        <v>0</v>
      </c>
    </row>
    <row r="740" spans="1:7" ht="15">
      <c r="A740" s="84" t="s">
        <v>309</v>
      </c>
      <c r="B740" s="84">
        <v>7</v>
      </c>
      <c r="C740" s="123">
        <v>0.007121057985757884</v>
      </c>
      <c r="D740" s="84" t="s">
        <v>2706</v>
      </c>
      <c r="E740" s="84" t="b">
        <v>0</v>
      </c>
      <c r="F740" s="84" t="b">
        <v>0</v>
      </c>
      <c r="G740" s="84" t="b">
        <v>0</v>
      </c>
    </row>
    <row r="741" spans="1:7" ht="15">
      <c r="A741" s="84" t="s">
        <v>3371</v>
      </c>
      <c r="B741" s="84">
        <v>7</v>
      </c>
      <c r="C741" s="123">
        <v>0.007121057985757884</v>
      </c>
      <c r="D741" s="84" t="s">
        <v>2706</v>
      </c>
      <c r="E741" s="84" t="b">
        <v>0</v>
      </c>
      <c r="F741" s="84" t="b">
        <v>0</v>
      </c>
      <c r="G741" s="84" t="b">
        <v>0</v>
      </c>
    </row>
    <row r="742" spans="1:7" ht="15">
      <c r="A742" s="84" t="s">
        <v>2842</v>
      </c>
      <c r="B742" s="84">
        <v>7</v>
      </c>
      <c r="C742" s="123">
        <v>0.008161644201167514</v>
      </c>
      <c r="D742" s="84" t="s">
        <v>2706</v>
      </c>
      <c r="E742" s="84" t="b">
        <v>0</v>
      </c>
      <c r="F742" s="84" t="b">
        <v>0</v>
      </c>
      <c r="G742" s="84" t="b">
        <v>0</v>
      </c>
    </row>
    <row r="743" spans="1:7" ht="15">
      <c r="A743" s="84" t="s">
        <v>3378</v>
      </c>
      <c r="B743" s="84">
        <v>7</v>
      </c>
      <c r="C743" s="123">
        <v>0.007121057985757884</v>
      </c>
      <c r="D743" s="84" t="s">
        <v>2706</v>
      </c>
      <c r="E743" s="84" t="b">
        <v>0</v>
      </c>
      <c r="F743" s="84" t="b">
        <v>0</v>
      </c>
      <c r="G743" s="84" t="b">
        <v>0</v>
      </c>
    </row>
    <row r="744" spans="1:7" ht="15">
      <c r="A744" s="84" t="s">
        <v>378</v>
      </c>
      <c r="B744" s="84">
        <v>6</v>
      </c>
      <c r="C744" s="123">
        <v>0.006512391391438126</v>
      </c>
      <c r="D744" s="84" t="s">
        <v>2706</v>
      </c>
      <c r="E744" s="84" t="b">
        <v>0</v>
      </c>
      <c r="F744" s="84" t="b">
        <v>0</v>
      </c>
      <c r="G744" s="84" t="b">
        <v>0</v>
      </c>
    </row>
    <row r="745" spans="1:7" ht="15">
      <c r="A745" s="84" t="s">
        <v>2845</v>
      </c>
      <c r="B745" s="84">
        <v>6</v>
      </c>
      <c r="C745" s="123">
        <v>0.006995695029572154</v>
      </c>
      <c r="D745" s="84" t="s">
        <v>2706</v>
      </c>
      <c r="E745" s="84" t="b">
        <v>0</v>
      </c>
      <c r="F745" s="84" t="b">
        <v>0</v>
      </c>
      <c r="G745" s="84" t="b">
        <v>0</v>
      </c>
    </row>
    <row r="746" spans="1:7" ht="15">
      <c r="A746" s="84" t="s">
        <v>2840</v>
      </c>
      <c r="B746" s="84">
        <v>6</v>
      </c>
      <c r="C746" s="123">
        <v>0.006995695029572154</v>
      </c>
      <c r="D746" s="84" t="s">
        <v>2706</v>
      </c>
      <c r="E746" s="84" t="b">
        <v>0</v>
      </c>
      <c r="F746" s="84" t="b">
        <v>0</v>
      </c>
      <c r="G746" s="84" t="b">
        <v>0</v>
      </c>
    </row>
    <row r="747" spans="1:7" ht="15">
      <c r="A747" s="84" t="s">
        <v>2839</v>
      </c>
      <c r="B747" s="84">
        <v>6</v>
      </c>
      <c r="C747" s="123">
        <v>0.006512391391438126</v>
      </c>
      <c r="D747" s="84" t="s">
        <v>2706</v>
      </c>
      <c r="E747" s="84" t="b">
        <v>0</v>
      </c>
      <c r="F747" s="84" t="b">
        <v>0</v>
      </c>
      <c r="G747" s="84" t="b">
        <v>0</v>
      </c>
    </row>
    <row r="748" spans="1:7" ht="15">
      <c r="A748" s="84" t="s">
        <v>3357</v>
      </c>
      <c r="B748" s="84">
        <v>6</v>
      </c>
      <c r="C748" s="123">
        <v>0.006512391391438126</v>
      </c>
      <c r="D748" s="84" t="s">
        <v>2706</v>
      </c>
      <c r="E748" s="84" t="b">
        <v>0</v>
      </c>
      <c r="F748" s="84" t="b">
        <v>0</v>
      </c>
      <c r="G748" s="84" t="b">
        <v>0</v>
      </c>
    </row>
    <row r="749" spans="1:7" ht="15">
      <c r="A749" s="84" t="s">
        <v>2875</v>
      </c>
      <c r="B749" s="84">
        <v>6</v>
      </c>
      <c r="C749" s="123">
        <v>0.006512391391438126</v>
      </c>
      <c r="D749" s="84" t="s">
        <v>2706</v>
      </c>
      <c r="E749" s="84" t="b">
        <v>0</v>
      </c>
      <c r="F749" s="84" t="b">
        <v>0</v>
      </c>
      <c r="G749" s="84" t="b">
        <v>0</v>
      </c>
    </row>
    <row r="750" spans="1:7" ht="15">
      <c r="A750" s="84" t="s">
        <v>2868</v>
      </c>
      <c r="B750" s="84">
        <v>6</v>
      </c>
      <c r="C750" s="123">
        <v>0.006512391391438126</v>
      </c>
      <c r="D750" s="84" t="s">
        <v>2706</v>
      </c>
      <c r="E750" s="84" t="b">
        <v>0</v>
      </c>
      <c r="F750" s="84" t="b">
        <v>0</v>
      </c>
      <c r="G750" s="84" t="b">
        <v>0</v>
      </c>
    </row>
    <row r="751" spans="1:7" ht="15">
      <c r="A751" s="84" t="s">
        <v>3404</v>
      </c>
      <c r="B751" s="84">
        <v>6</v>
      </c>
      <c r="C751" s="123">
        <v>0.006512391391438126</v>
      </c>
      <c r="D751" s="84" t="s">
        <v>2706</v>
      </c>
      <c r="E751" s="84" t="b">
        <v>0</v>
      </c>
      <c r="F751" s="84" t="b">
        <v>0</v>
      </c>
      <c r="G751" s="84" t="b">
        <v>0</v>
      </c>
    </row>
    <row r="752" spans="1:7" ht="15">
      <c r="A752" s="84" t="s">
        <v>2856</v>
      </c>
      <c r="B752" s="84">
        <v>5</v>
      </c>
      <c r="C752" s="123">
        <v>0.005829745857976795</v>
      </c>
      <c r="D752" s="84" t="s">
        <v>2706</v>
      </c>
      <c r="E752" s="84" t="b">
        <v>1</v>
      </c>
      <c r="F752" s="84" t="b">
        <v>0</v>
      </c>
      <c r="G752" s="84" t="b">
        <v>0</v>
      </c>
    </row>
    <row r="753" spans="1:7" ht="15">
      <c r="A753" s="84" t="s">
        <v>3373</v>
      </c>
      <c r="B753" s="84">
        <v>5</v>
      </c>
      <c r="C753" s="123">
        <v>0.005829745857976795</v>
      </c>
      <c r="D753" s="84" t="s">
        <v>2706</v>
      </c>
      <c r="E753" s="84" t="b">
        <v>0</v>
      </c>
      <c r="F753" s="84" t="b">
        <v>0</v>
      </c>
      <c r="G753" s="84" t="b">
        <v>0</v>
      </c>
    </row>
    <row r="754" spans="1:7" ht="15">
      <c r="A754" s="84" t="s">
        <v>3363</v>
      </c>
      <c r="B754" s="84">
        <v>5</v>
      </c>
      <c r="C754" s="123">
        <v>0.005829745857976795</v>
      </c>
      <c r="D754" s="84" t="s">
        <v>2706</v>
      </c>
      <c r="E754" s="84" t="b">
        <v>0</v>
      </c>
      <c r="F754" s="84" t="b">
        <v>0</v>
      </c>
      <c r="G754" s="84" t="b">
        <v>0</v>
      </c>
    </row>
    <row r="755" spans="1:7" ht="15">
      <c r="A755" s="84" t="s">
        <v>3364</v>
      </c>
      <c r="B755" s="84">
        <v>5</v>
      </c>
      <c r="C755" s="123">
        <v>0.005829745857976795</v>
      </c>
      <c r="D755" s="84" t="s">
        <v>2706</v>
      </c>
      <c r="E755" s="84" t="b">
        <v>1</v>
      </c>
      <c r="F755" s="84" t="b">
        <v>0</v>
      </c>
      <c r="G755" s="84" t="b">
        <v>0</v>
      </c>
    </row>
    <row r="756" spans="1:7" ht="15">
      <c r="A756" s="84" t="s">
        <v>3347</v>
      </c>
      <c r="B756" s="84">
        <v>5</v>
      </c>
      <c r="C756" s="123">
        <v>0.005829745857976795</v>
      </c>
      <c r="D756" s="84" t="s">
        <v>2706</v>
      </c>
      <c r="E756" s="84" t="b">
        <v>1</v>
      </c>
      <c r="F756" s="84" t="b">
        <v>0</v>
      </c>
      <c r="G756" s="84" t="b">
        <v>0</v>
      </c>
    </row>
    <row r="757" spans="1:7" ht="15">
      <c r="A757" s="84" t="s">
        <v>3365</v>
      </c>
      <c r="B757" s="84">
        <v>5</v>
      </c>
      <c r="C757" s="123">
        <v>0.005829745857976795</v>
      </c>
      <c r="D757" s="84" t="s">
        <v>2706</v>
      </c>
      <c r="E757" s="84" t="b">
        <v>0</v>
      </c>
      <c r="F757" s="84" t="b">
        <v>0</v>
      </c>
      <c r="G757" s="84" t="b">
        <v>0</v>
      </c>
    </row>
    <row r="758" spans="1:7" ht="15">
      <c r="A758" s="84" t="s">
        <v>3366</v>
      </c>
      <c r="B758" s="84">
        <v>5</v>
      </c>
      <c r="C758" s="123">
        <v>0.005829745857976795</v>
      </c>
      <c r="D758" s="84" t="s">
        <v>2706</v>
      </c>
      <c r="E758" s="84" t="b">
        <v>0</v>
      </c>
      <c r="F758" s="84" t="b">
        <v>0</v>
      </c>
      <c r="G758" s="84" t="b">
        <v>0</v>
      </c>
    </row>
    <row r="759" spans="1:7" ht="15">
      <c r="A759" s="84" t="s">
        <v>3367</v>
      </c>
      <c r="B759" s="84">
        <v>5</v>
      </c>
      <c r="C759" s="123">
        <v>0.005829745857976795</v>
      </c>
      <c r="D759" s="84" t="s">
        <v>2706</v>
      </c>
      <c r="E759" s="84" t="b">
        <v>0</v>
      </c>
      <c r="F759" s="84" t="b">
        <v>0</v>
      </c>
      <c r="G759" s="84" t="b">
        <v>0</v>
      </c>
    </row>
    <row r="760" spans="1:7" ht="15">
      <c r="A760" s="84" t="s">
        <v>2901</v>
      </c>
      <c r="B760" s="84">
        <v>5</v>
      </c>
      <c r="C760" s="123">
        <v>0.005829745857976795</v>
      </c>
      <c r="D760" s="84" t="s">
        <v>2706</v>
      </c>
      <c r="E760" s="84" t="b">
        <v>0</v>
      </c>
      <c r="F760" s="84" t="b">
        <v>0</v>
      </c>
      <c r="G760" s="84" t="b">
        <v>0</v>
      </c>
    </row>
    <row r="761" spans="1:7" ht="15">
      <c r="A761" s="84" t="s">
        <v>3353</v>
      </c>
      <c r="B761" s="84">
        <v>5</v>
      </c>
      <c r="C761" s="123">
        <v>0.005829745857976795</v>
      </c>
      <c r="D761" s="84" t="s">
        <v>2706</v>
      </c>
      <c r="E761" s="84" t="b">
        <v>0</v>
      </c>
      <c r="F761" s="84" t="b">
        <v>0</v>
      </c>
      <c r="G761" s="84" t="b">
        <v>0</v>
      </c>
    </row>
    <row r="762" spans="1:7" ht="15">
      <c r="A762" s="84" t="s">
        <v>3368</v>
      </c>
      <c r="B762" s="84">
        <v>5</v>
      </c>
      <c r="C762" s="123">
        <v>0.005829745857976795</v>
      </c>
      <c r="D762" s="84" t="s">
        <v>2706</v>
      </c>
      <c r="E762" s="84" t="b">
        <v>0</v>
      </c>
      <c r="F762" s="84" t="b">
        <v>0</v>
      </c>
      <c r="G762" s="84" t="b">
        <v>0</v>
      </c>
    </row>
    <row r="763" spans="1:7" ht="15">
      <c r="A763" s="84" t="s">
        <v>3369</v>
      </c>
      <c r="B763" s="84">
        <v>5</v>
      </c>
      <c r="C763" s="123">
        <v>0.005829745857976795</v>
      </c>
      <c r="D763" s="84" t="s">
        <v>2706</v>
      </c>
      <c r="E763" s="84" t="b">
        <v>0</v>
      </c>
      <c r="F763" s="84" t="b">
        <v>0</v>
      </c>
      <c r="G763" s="84" t="b">
        <v>0</v>
      </c>
    </row>
    <row r="764" spans="1:7" ht="15">
      <c r="A764" s="84" t="s">
        <v>3403</v>
      </c>
      <c r="B764" s="84">
        <v>5</v>
      </c>
      <c r="C764" s="123">
        <v>0.006322675730856025</v>
      </c>
      <c r="D764" s="84" t="s">
        <v>2706</v>
      </c>
      <c r="E764" s="84" t="b">
        <v>1</v>
      </c>
      <c r="F764" s="84" t="b">
        <v>0</v>
      </c>
      <c r="G764" s="84" t="b">
        <v>0</v>
      </c>
    </row>
    <row r="765" spans="1:7" ht="15">
      <c r="A765" s="84" t="s">
        <v>3360</v>
      </c>
      <c r="B765" s="84">
        <v>5</v>
      </c>
      <c r="C765" s="123">
        <v>0.005829745857976795</v>
      </c>
      <c r="D765" s="84" t="s">
        <v>2706</v>
      </c>
      <c r="E765" s="84" t="b">
        <v>0</v>
      </c>
      <c r="F765" s="84" t="b">
        <v>0</v>
      </c>
      <c r="G765" s="84" t="b">
        <v>0</v>
      </c>
    </row>
    <row r="766" spans="1:7" ht="15">
      <c r="A766" s="84" t="s">
        <v>356</v>
      </c>
      <c r="B766" s="84">
        <v>4</v>
      </c>
      <c r="C766" s="123">
        <v>0.00505814058468482</v>
      </c>
      <c r="D766" s="84" t="s">
        <v>2706</v>
      </c>
      <c r="E766" s="84" t="b">
        <v>0</v>
      </c>
      <c r="F766" s="84" t="b">
        <v>0</v>
      </c>
      <c r="G766" s="84" t="b">
        <v>0</v>
      </c>
    </row>
    <row r="767" spans="1:7" ht="15">
      <c r="A767" s="84" t="s">
        <v>2867</v>
      </c>
      <c r="B767" s="84">
        <v>4</v>
      </c>
      <c r="C767" s="123">
        <v>0.00505814058468482</v>
      </c>
      <c r="D767" s="84" t="s">
        <v>2706</v>
      </c>
      <c r="E767" s="84" t="b">
        <v>0</v>
      </c>
      <c r="F767" s="84" t="b">
        <v>0</v>
      </c>
      <c r="G767" s="84" t="b">
        <v>0</v>
      </c>
    </row>
    <row r="768" spans="1:7" ht="15">
      <c r="A768" s="84" t="s">
        <v>3370</v>
      </c>
      <c r="B768" s="84">
        <v>4</v>
      </c>
      <c r="C768" s="123">
        <v>0.00556653829214484</v>
      </c>
      <c r="D768" s="84" t="s">
        <v>2706</v>
      </c>
      <c r="E768" s="84" t="b">
        <v>0</v>
      </c>
      <c r="F768" s="84" t="b">
        <v>0</v>
      </c>
      <c r="G768" s="84" t="b">
        <v>0</v>
      </c>
    </row>
    <row r="769" spans="1:7" ht="15">
      <c r="A769" s="84" t="s">
        <v>3473</v>
      </c>
      <c r="B769" s="84">
        <v>4</v>
      </c>
      <c r="C769" s="123">
        <v>0.00505814058468482</v>
      </c>
      <c r="D769" s="84" t="s">
        <v>2706</v>
      </c>
      <c r="E769" s="84" t="b">
        <v>0</v>
      </c>
      <c r="F769" s="84" t="b">
        <v>0</v>
      </c>
      <c r="G769" s="84" t="b">
        <v>0</v>
      </c>
    </row>
    <row r="770" spans="1:7" ht="15">
      <c r="A770" s="84" t="s">
        <v>3474</v>
      </c>
      <c r="B770" s="84">
        <v>4</v>
      </c>
      <c r="C770" s="123">
        <v>0.00505814058468482</v>
      </c>
      <c r="D770" s="84" t="s">
        <v>2706</v>
      </c>
      <c r="E770" s="84" t="b">
        <v>0</v>
      </c>
      <c r="F770" s="84" t="b">
        <v>0</v>
      </c>
      <c r="G770" s="84" t="b">
        <v>0</v>
      </c>
    </row>
    <row r="771" spans="1:7" ht="15">
      <c r="A771" s="84" t="s">
        <v>3475</v>
      </c>
      <c r="B771" s="84">
        <v>4</v>
      </c>
      <c r="C771" s="123">
        <v>0.00505814058468482</v>
      </c>
      <c r="D771" s="84" t="s">
        <v>2706</v>
      </c>
      <c r="E771" s="84" t="b">
        <v>1</v>
      </c>
      <c r="F771" s="84" t="b">
        <v>0</v>
      </c>
      <c r="G771" s="84" t="b">
        <v>0</v>
      </c>
    </row>
    <row r="772" spans="1:7" ht="15">
      <c r="A772" s="84" t="s">
        <v>3447</v>
      </c>
      <c r="B772" s="84">
        <v>4</v>
      </c>
      <c r="C772" s="123">
        <v>0.00505814058468482</v>
      </c>
      <c r="D772" s="84" t="s">
        <v>2706</v>
      </c>
      <c r="E772" s="84" t="b">
        <v>0</v>
      </c>
      <c r="F772" s="84" t="b">
        <v>0</v>
      </c>
      <c r="G772" s="84" t="b">
        <v>0</v>
      </c>
    </row>
    <row r="773" spans="1:7" ht="15">
      <c r="A773" s="84" t="s">
        <v>3362</v>
      </c>
      <c r="B773" s="84">
        <v>4</v>
      </c>
      <c r="C773" s="123">
        <v>0.00505814058468482</v>
      </c>
      <c r="D773" s="84" t="s">
        <v>2706</v>
      </c>
      <c r="E773" s="84" t="b">
        <v>0</v>
      </c>
      <c r="F773" s="84" t="b">
        <v>0</v>
      </c>
      <c r="G773" s="84" t="b">
        <v>0</v>
      </c>
    </row>
    <row r="774" spans="1:7" ht="15">
      <c r="A774" s="84" t="s">
        <v>3426</v>
      </c>
      <c r="B774" s="84">
        <v>4</v>
      </c>
      <c r="C774" s="123">
        <v>0.00505814058468482</v>
      </c>
      <c r="D774" s="84" t="s">
        <v>2706</v>
      </c>
      <c r="E774" s="84" t="b">
        <v>0</v>
      </c>
      <c r="F774" s="84" t="b">
        <v>0</v>
      </c>
      <c r="G774" s="84" t="b">
        <v>0</v>
      </c>
    </row>
    <row r="775" spans="1:7" ht="15">
      <c r="A775" s="84" t="s">
        <v>3405</v>
      </c>
      <c r="B775" s="84">
        <v>4</v>
      </c>
      <c r="C775" s="123">
        <v>0.00505814058468482</v>
      </c>
      <c r="D775" s="84" t="s">
        <v>2706</v>
      </c>
      <c r="E775" s="84" t="b">
        <v>0</v>
      </c>
      <c r="F775" s="84" t="b">
        <v>0</v>
      </c>
      <c r="G775" s="84" t="b">
        <v>0</v>
      </c>
    </row>
    <row r="776" spans="1:7" ht="15">
      <c r="A776" s="84" t="s">
        <v>3359</v>
      </c>
      <c r="B776" s="84">
        <v>4</v>
      </c>
      <c r="C776" s="123">
        <v>0.00505814058468482</v>
      </c>
      <c r="D776" s="84" t="s">
        <v>2706</v>
      </c>
      <c r="E776" s="84" t="b">
        <v>0</v>
      </c>
      <c r="F776" s="84" t="b">
        <v>0</v>
      </c>
      <c r="G776" s="84" t="b">
        <v>0</v>
      </c>
    </row>
    <row r="777" spans="1:7" ht="15">
      <c r="A777" s="84" t="s">
        <v>330</v>
      </c>
      <c r="B777" s="84">
        <v>4</v>
      </c>
      <c r="C777" s="123">
        <v>0.00505814058468482</v>
      </c>
      <c r="D777" s="84" t="s">
        <v>2706</v>
      </c>
      <c r="E777" s="84" t="b">
        <v>0</v>
      </c>
      <c r="F777" s="84" t="b">
        <v>0</v>
      </c>
      <c r="G777" s="84" t="b">
        <v>0</v>
      </c>
    </row>
    <row r="778" spans="1:7" ht="15">
      <c r="A778" s="84" t="s">
        <v>3402</v>
      </c>
      <c r="B778" s="84">
        <v>4</v>
      </c>
      <c r="C778" s="123">
        <v>0.00505814058468482</v>
      </c>
      <c r="D778" s="84" t="s">
        <v>2706</v>
      </c>
      <c r="E778" s="84" t="b">
        <v>1</v>
      </c>
      <c r="F778" s="84" t="b">
        <v>0</v>
      </c>
      <c r="G778" s="84" t="b">
        <v>0</v>
      </c>
    </row>
    <row r="779" spans="1:7" ht="15">
      <c r="A779" s="84" t="s">
        <v>357</v>
      </c>
      <c r="B779" s="84">
        <v>3</v>
      </c>
      <c r="C779" s="123">
        <v>0.004174903719108629</v>
      </c>
      <c r="D779" s="84" t="s">
        <v>2706</v>
      </c>
      <c r="E779" s="84" t="b">
        <v>0</v>
      </c>
      <c r="F779" s="84" t="b">
        <v>0</v>
      </c>
      <c r="G779" s="84" t="b">
        <v>0</v>
      </c>
    </row>
    <row r="780" spans="1:7" ht="15">
      <c r="A780" s="84" t="s">
        <v>3463</v>
      </c>
      <c r="B780" s="84">
        <v>3</v>
      </c>
      <c r="C780" s="123">
        <v>0.004174903719108629</v>
      </c>
      <c r="D780" s="84" t="s">
        <v>2706</v>
      </c>
      <c r="E780" s="84" t="b">
        <v>0</v>
      </c>
      <c r="F780" s="84" t="b">
        <v>0</v>
      </c>
      <c r="G780" s="84" t="b">
        <v>0</v>
      </c>
    </row>
    <row r="781" spans="1:7" ht="15">
      <c r="A781" s="84" t="s">
        <v>2795</v>
      </c>
      <c r="B781" s="84">
        <v>3</v>
      </c>
      <c r="C781" s="123">
        <v>0.004174903719108629</v>
      </c>
      <c r="D781" s="84" t="s">
        <v>2706</v>
      </c>
      <c r="E781" s="84" t="b">
        <v>0</v>
      </c>
      <c r="F781" s="84" t="b">
        <v>0</v>
      </c>
      <c r="G781" s="84" t="b">
        <v>0</v>
      </c>
    </row>
    <row r="782" spans="1:7" ht="15">
      <c r="A782" s="84" t="s">
        <v>3332</v>
      </c>
      <c r="B782" s="84">
        <v>3</v>
      </c>
      <c r="C782" s="123">
        <v>0.004174903719108629</v>
      </c>
      <c r="D782" s="84" t="s">
        <v>2706</v>
      </c>
      <c r="E782" s="84" t="b">
        <v>0</v>
      </c>
      <c r="F782" s="84" t="b">
        <v>1</v>
      </c>
      <c r="G782" s="84" t="b">
        <v>0</v>
      </c>
    </row>
    <row r="783" spans="1:7" ht="15">
      <c r="A783" s="84" t="s">
        <v>3333</v>
      </c>
      <c r="B783" s="84">
        <v>3</v>
      </c>
      <c r="C783" s="123">
        <v>0.004174903719108629</v>
      </c>
      <c r="D783" s="84" t="s">
        <v>2706</v>
      </c>
      <c r="E783" s="84" t="b">
        <v>0</v>
      </c>
      <c r="F783" s="84" t="b">
        <v>1</v>
      </c>
      <c r="G783" s="84" t="b">
        <v>0</v>
      </c>
    </row>
    <row r="784" spans="1:7" ht="15">
      <c r="A784" s="84" t="s">
        <v>3331</v>
      </c>
      <c r="B784" s="84">
        <v>3</v>
      </c>
      <c r="C784" s="123">
        <v>0.004174903719108629</v>
      </c>
      <c r="D784" s="84" t="s">
        <v>2706</v>
      </c>
      <c r="E784" s="84" t="b">
        <v>1</v>
      </c>
      <c r="F784" s="84" t="b">
        <v>0</v>
      </c>
      <c r="G784" s="84" t="b">
        <v>0</v>
      </c>
    </row>
    <row r="785" spans="1:7" ht="15">
      <c r="A785" s="84" t="s">
        <v>3334</v>
      </c>
      <c r="B785" s="84">
        <v>3</v>
      </c>
      <c r="C785" s="123">
        <v>0.004174903719108629</v>
      </c>
      <c r="D785" s="84" t="s">
        <v>2706</v>
      </c>
      <c r="E785" s="84" t="b">
        <v>0</v>
      </c>
      <c r="F785" s="84" t="b">
        <v>0</v>
      </c>
      <c r="G785" s="84" t="b">
        <v>0</v>
      </c>
    </row>
    <row r="786" spans="1:7" ht="15">
      <c r="A786" s="84" t="s">
        <v>589</v>
      </c>
      <c r="B786" s="84">
        <v>3</v>
      </c>
      <c r="C786" s="123">
        <v>0.004174903719108629</v>
      </c>
      <c r="D786" s="84" t="s">
        <v>2706</v>
      </c>
      <c r="E786" s="84" t="b">
        <v>0</v>
      </c>
      <c r="F786" s="84" t="b">
        <v>0</v>
      </c>
      <c r="G786" s="84" t="b">
        <v>0</v>
      </c>
    </row>
    <row r="787" spans="1:7" ht="15">
      <c r="A787" s="84" t="s">
        <v>3335</v>
      </c>
      <c r="B787" s="84">
        <v>3</v>
      </c>
      <c r="C787" s="123">
        <v>0.004174903719108629</v>
      </c>
      <c r="D787" s="84" t="s">
        <v>2706</v>
      </c>
      <c r="E787" s="84" t="b">
        <v>1</v>
      </c>
      <c r="F787" s="84" t="b">
        <v>0</v>
      </c>
      <c r="G787" s="84" t="b">
        <v>0</v>
      </c>
    </row>
    <row r="788" spans="1:7" ht="15">
      <c r="A788" s="84" t="s">
        <v>3336</v>
      </c>
      <c r="B788" s="84">
        <v>3</v>
      </c>
      <c r="C788" s="123">
        <v>0.004174903719108629</v>
      </c>
      <c r="D788" s="84" t="s">
        <v>2706</v>
      </c>
      <c r="E788" s="84" t="b">
        <v>0</v>
      </c>
      <c r="F788" s="84" t="b">
        <v>0</v>
      </c>
      <c r="G788" s="84" t="b">
        <v>0</v>
      </c>
    </row>
    <row r="789" spans="1:7" ht="15">
      <c r="A789" s="84" t="s">
        <v>3337</v>
      </c>
      <c r="B789" s="84">
        <v>3</v>
      </c>
      <c r="C789" s="123">
        <v>0.004174903719108629</v>
      </c>
      <c r="D789" s="84" t="s">
        <v>2706</v>
      </c>
      <c r="E789" s="84" t="b">
        <v>0</v>
      </c>
      <c r="F789" s="84" t="b">
        <v>0</v>
      </c>
      <c r="G789" s="84" t="b">
        <v>0</v>
      </c>
    </row>
    <row r="790" spans="1:7" ht="15">
      <c r="A790" s="84" t="s">
        <v>3388</v>
      </c>
      <c r="B790" s="84">
        <v>3</v>
      </c>
      <c r="C790" s="123">
        <v>0.004174903719108629</v>
      </c>
      <c r="D790" s="84" t="s">
        <v>2706</v>
      </c>
      <c r="E790" s="84" t="b">
        <v>1</v>
      </c>
      <c r="F790" s="84" t="b">
        <v>0</v>
      </c>
      <c r="G790" s="84" t="b">
        <v>0</v>
      </c>
    </row>
    <row r="791" spans="1:7" ht="15">
      <c r="A791" s="84" t="s">
        <v>3394</v>
      </c>
      <c r="B791" s="84">
        <v>3</v>
      </c>
      <c r="C791" s="123">
        <v>0.004174903719108629</v>
      </c>
      <c r="D791" s="84" t="s">
        <v>2706</v>
      </c>
      <c r="E791" s="84" t="b">
        <v>0</v>
      </c>
      <c r="F791" s="84" t="b">
        <v>0</v>
      </c>
      <c r="G791" s="84" t="b">
        <v>0</v>
      </c>
    </row>
    <row r="792" spans="1:7" ht="15">
      <c r="A792" s="84" t="s">
        <v>3413</v>
      </c>
      <c r="B792" s="84">
        <v>3</v>
      </c>
      <c r="C792" s="123">
        <v>0.004174903719108629</v>
      </c>
      <c r="D792" s="84" t="s">
        <v>2706</v>
      </c>
      <c r="E792" s="84" t="b">
        <v>0</v>
      </c>
      <c r="F792" s="84" t="b">
        <v>0</v>
      </c>
      <c r="G792" s="84" t="b">
        <v>0</v>
      </c>
    </row>
    <row r="793" spans="1:7" ht="15">
      <c r="A793" s="84" t="s">
        <v>3414</v>
      </c>
      <c r="B793" s="84">
        <v>3</v>
      </c>
      <c r="C793" s="123">
        <v>0.004174903719108629</v>
      </c>
      <c r="D793" s="84" t="s">
        <v>2706</v>
      </c>
      <c r="E793" s="84" t="b">
        <v>0</v>
      </c>
      <c r="F793" s="84" t="b">
        <v>0</v>
      </c>
      <c r="G793" s="84" t="b">
        <v>0</v>
      </c>
    </row>
    <row r="794" spans="1:7" ht="15">
      <c r="A794" s="84" t="s">
        <v>2889</v>
      </c>
      <c r="B794" s="84">
        <v>3</v>
      </c>
      <c r="C794" s="123">
        <v>0.004174903719108629</v>
      </c>
      <c r="D794" s="84" t="s">
        <v>2706</v>
      </c>
      <c r="E794" s="84" t="b">
        <v>0</v>
      </c>
      <c r="F794" s="84" t="b">
        <v>0</v>
      </c>
      <c r="G794" s="84" t="b">
        <v>0</v>
      </c>
    </row>
    <row r="795" spans="1:7" ht="15">
      <c r="A795" s="84" t="s">
        <v>3340</v>
      </c>
      <c r="B795" s="84">
        <v>3</v>
      </c>
      <c r="C795" s="123">
        <v>0.004174903719108629</v>
      </c>
      <c r="D795" s="84" t="s">
        <v>2706</v>
      </c>
      <c r="E795" s="84" t="b">
        <v>0</v>
      </c>
      <c r="F795" s="84" t="b">
        <v>0</v>
      </c>
      <c r="G795" s="84" t="b">
        <v>0</v>
      </c>
    </row>
    <row r="796" spans="1:7" ht="15">
      <c r="A796" s="84" t="s">
        <v>3379</v>
      </c>
      <c r="B796" s="84">
        <v>3</v>
      </c>
      <c r="C796" s="123">
        <v>0.004174903719108629</v>
      </c>
      <c r="D796" s="84" t="s">
        <v>2706</v>
      </c>
      <c r="E796" s="84" t="b">
        <v>0</v>
      </c>
      <c r="F796" s="84" t="b">
        <v>0</v>
      </c>
      <c r="G796" s="84" t="b">
        <v>0</v>
      </c>
    </row>
    <row r="797" spans="1:7" ht="15">
      <c r="A797" s="84" t="s">
        <v>3358</v>
      </c>
      <c r="B797" s="84">
        <v>3</v>
      </c>
      <c r="C797" s="123">
        <v>0.004174903719108629</v>
      </c>
      <c r="D797" s="84" t="s">
        <v>2706</v>
      </c>
      <c r="E797" s="84" t="b">
        <v>1</v>
      </c>
      <c r="F797" s="84" t="b">
        <v>0</v>
      </c>
      <c r="G797" s="84" t="b">
        <v>0</v>
      </c>
    </row>
    <row r="798" spans="1:7" ht="15">
      <c r="A798" s="84" t="s">
        <v>3438</v>
      </c>
      <c r="B798" s="84">
        <v>3</v>
      </c>
      <c r="C798" s="123">
        <v>0.004174903719108629</v>
      </c>
      <c r="D798" s="84" t="s">
        <v>2706</v>
      </c>
      <c r="E798" s="84" t="b">
        <v>0</v>
      </c>
      <c r="F798" s="84" t="b">
        <v>0</v>
      </c>
      <c r="G798" s="84" t="b">
        <v>0</v>
      </c>
    </row>
    <row r="799" spans="1:7" ht="15">
      <c r="A799" s="84" t="s">
        <v>3380</v>
      </c>
      <c r="B799" s="84">
        <v>3</v>
      </c>
      <c r="C799" s="123">
        <v>0.004712313461903181</v>
      </c>
      <c r="D799" s="84" t="s">
        <v>2706</v>
      </c>
      <c r="E799" s="84" t="b">
        <v>1</v>
      </c>
      <c r="F799" s="84" t="b">
        <v>0</v>
      </c>
      <c r="G799" s="84" t="b">
        <v>0</v>
      </c>
    </row>
    <row r="800" spans="1:7" ht="15">
      <c r="A800" s="84" t="s">
        <v>2844</v>
      </c>
      <c r="B800" s="84">
        <v>3</v>
      </c>
      <c r="C800" s="123">
        <v>0.004712313461903181</v>
      </c>
      <c r="D800" s="84" t="s">
        <v>2706</v>
      </c>
      <c r="E800" s="84" t="b">
        <v>0</v>
      </c>
      <c r="F800" s="84" t="b">
        <v>0</v>
      </c>
      <c r="G800" s="84" t="b">
        <v>0</v>
      </c>
    </row>
    <row r="801" spans="1:7" ht="15">
      <c r="A801" s="84" t="s">
        <v>3452</v>
      </c>
      <c r="B801" s="84">
        <v>3</v>
      </c>
      <c r="C801" s="123">
        <v>0.004174903719108629</v>
      </c>
      <c r="D801" s="84" t="s">
        <v>2706</v>
      </c>
      <c r="E801" s="84" t="b">
        <v>0</v>
      </c>
      <c r="F801" s="84" t="b">
        <v>1</v>
      </c>
      <c r="G801" s="84" t="b">
        <v>0</v>
      </c>
    </row>
    <row r="802" spans="1:7" ht="15">
      <c r="A802" s="84" t="s">
        <v>3411</v>
      </c>
      <c r="B802" s="84">
        <v>3</v>
      </c>
      <c r="C802" s="123">
        <v>0.004174903719108629</v>
      </c>
      <c r="D802" s="84" t="s">
        <v>2706</v>
      </c>
      <c r="E802" s="84" t="b">
        <v>0</v>
      </c>
      <c r="F802" s="84" t="b">
        <v>0</v>
      </c>
      <c r="G802" s="84" t="b">
        <v>0</v>
      </c>
    </row>
    <row r="803" spans="1:7" ht="15">
      <c r="A803" s="84" t="s">
        <v>3419</v>
      </c>
      <c r="B803" s="84">
        <v>3</v>
      </c>
      <c r="C803" s="123">
        <v>0.004174903719108629</v>
      </c>
      <c r="D803" s="84" t="s">
        <v>2706</v>
      </c>
      <c r="E803" s="84" t="b">
        <v>1</v>
      </c>
      <c r="F803" s="84" t="b">
        <v>0</v>
      </c>
      <c r="G803" s="84" t="b">
        <v>0</v>
      </c>
    </row>
    <row r="804" spans="1:7" ht="15">
      <c r="A804" s="84" t="s">
        <v>3453</v>
      </c>
      <c r="B804" s="84">
        <v>3</v>
      </c>
      <c r="C804" s="123">
        <v>0.004174903719108629</v>
      </c>
      <c r="D804" s="84" t="s">
        <v>2706</v>
      </c>
      <c r="E804" s="84" t="b">
        <v>1</v>
      </c>
      <c r="F804" s="84" t="b">
        <v>0</v>
      </c>
      <c r="G804" s="84" t="b">
        <v>0</v>
      </c>
    </row>
    <row r="805" spans="1:7" ht="15">
      <c r="A805" s="84" t="s">
        <v>3382</v>
      </c>
      <c r="B805" s="84">
        <v>3</v>
      </c>
      <c r="C805" s="123">
        <v>0.004174903719108629</v>
      </c>
      <c r="D805" s="84" t="s">
        <v>2706</v>
      </c>
      <c r="E805" s="84" t="b">
        <v>0</v>
      </c>
      <c r="F805" s="84" t="b">
        <v>0</v>
      </c>
      <c r="G805" s="84" t="b">
        <v>0</v>
      </c>
    </row>
    <row r="806" spans="1:7" ht="15">
      <c r="A806" s="84" t="s">
        <v>2786</v>
      </c>
      <c r="B806" s="84">
        <v>3</v>
      </c>
      <c r="C806" s="123">
        <v>0.004174903719108629</v>
      </c>
      <c r="D806" s="84" t="s">
        <v>2706</v>
      </c>
      <c r="E806" s="84" t="b">
        <v>0</v>
      </c>
      <c r="F806" s="84" t="b">
        <v>0</v>
      </c>
      <c r="G806" s="84" t="b">
        <v>0</v>
      </c>
    </row>
    <row r="807" spans="1:7" ht="15">
      <c r="A807" s="84" t="s">
        <v>3383</v>
      </c>
      <c r="B807" s="84">
        <v>3</v>
      </c>
      <c r="C807" s="123">
        <v>0.004174903719108629</v>
      </c>
      <c r="D807" s="84" t="s">
        <v>2706</v>
      </c>
      <c r="E807" s="84" t="b">
        <v>0</v>
      </c>
      <c r="F807" s="84" t="b">
        <v>0</v>
      </c>
      <c r="G807" s="84" t="b">
        <v>0</v>
      </c>
    </row>
    <row r="808" spans="1:7" ht="15">
      <c r="A808" s="84" t="s">
        <v>2852</v>
      </c>
      <c r="B808" s="84">
        <v>3</v>
      </c>
      <c r="C808" s="123">
        <v>0.004174903719108629</v>
      </c>
      <c r="D808" s="84" t="s">
        <v>2706</v>
      </c>
      <c r="E808" s="84" t="b">
        <v>0</v>
      </c>
      <c r="F808" s="84" t="b">
        <v>0</v>
      </c>
      <c r="G808" s="84" t="b">
        <v>0</v>
      </c>
    </row>
    <row r="809" spans="1:7" ht="15">
      <c r="A809" s="84" t="s">
        <v>3384</v>
      </c>
      <c r="B809" s="84">
        <v>3</v>
      </c>
      <c r="C809" s="123">
        <v>0.004174903719108629</v>
      </c>
      <c r="D809" s="84" t="s">
        <v>2706</v>
      </c>
      <c r="E809" s="84" t="b">
        <v>0</v>
      </c>
      <c r="F809" s="84" t="b">
        <v>0</v>
      </c>
      <c r="G809" s="84" t="b">
        <v>0</v>
      </c>
    </row>
    <row r="810" spans="1:7" ht="15">
      <c r="A810" s="84" t="s">
        <v>3515</v>
      </c>
      <c r="B810" s="84">
        <v>3</v>
      </c>
      <c r="C810" s="123">
        <v>0.004712313461903181</v>
      </c>
      <c r="D810" s="84" t="s">
        <v>2706</v>
      </c>
      <c r="E810" s="84" t="b">
        <v>0</v>
      </c>
      <c r="F810" s="84" t="b">
        <v>0</v>
      </c>
      <c r="G810" s="84" t="b">
        <v>0</v>
      </c>
    </row>
    <row r="811" spans="1:7" ht="15">
      <c r="A811" s="84" t="s">
        <v>3469</v>
      </c>
      <c r="B811" s="84">
        <v>3</v>
      </c>
      <c r="C811" s="123">
        <v>0.004174903719108629</v>
      </c>
      <c r="D811" s="84" t="s">
        <v>2706</v>
      </c>
      <c r="E811" s="84" t="b">
        <v>0</v>
      </c>
      <c r="F811" s="84" t="b">
        <v>0</v>
      </c>
      <c r="G811" s="84" t="b">
        <v>0</v>
      </c>
    </row>
    <row r="812" spans="1:7" ht="15">
      <c r="A812" s="84" t="s">
        <v>3509</v>
      </c>
      <c r="B812" s="84">
        <v>3</v>
      </c>
      <c r="C812" s="123">
        <v>0.004174903719108629</v>
      </c>
      <c r="D812" s="84" t="s">
        <v>2706</v>
      </c>
      <c r="E812" s="84" t="b">
        <v>0</v>
      </c>
      <c r="F812" s="84" t="b">
        <v>0</v>
      </c>
      <c r="G812" s="84" t="b">
        <v>0</v>
      </c>
    </row>
    <row r="813" spans="1:7" ht="15">
      <c r="A813" s="84" t="s">
        <v>2789</v>
      </c>
      <c r="B813" s="84">
        <v>3</v>
      </c>
      <c r="C813" s="123">
        <v>0.004174903719108629</v>
      </c>
      <c r="D813" s="84" t="s">
        <v>2706</v>
      </c>
      <c r="E813" s="84" t="b">
        <v>0</v>
      </c>
      <c r="F813" s="84" t="b">
        <v>0</v>
      </c>
      <c r="G813" s="84" t="b">
        <v>0</v>
      </c>
    </row>
    <row r="814" spans="1:7" ht="15">
      <c r="A814" s="84" t="s">
        <v>3443</v>
      </c>
      <c r="B814" s="84">
        <v>3</v>
      </c>
      <c r="C814" s="123">
        <v>0.005631021485292747</v>
      </c>
      <c r="D814" s="84" t="s">
        <v>2706</v>
      </c>
      <c r="E814" s="84" t="b">
        <v>0</v>
      </c>
      <c r="F814" s="84" t="b">
        <v>0</v>
      </c>
      <c r="G814" s="84" t="b">
        <v>0</v>
      </c>
    </row>
    <row r="815" spans="1:7" ht="15">
      <c r="A815" s="84" t="s">
        <v>3510</v>
      </c>
      <c r="B815" s="84">
        <v>3</v>
      </c>
      <c r="C815" s="123">
        <v>0.004174903719108629</v>
      </c>
      <c r="D815" s="84" t="s">
        <v>2706</v>
      </c>
      <c r="E815" s="84" t="b">
        <v>0</v>
      </c>
      <c r="F815" s="84" t="b">
        <v>0</v>
      </c>
      <c r="G815" s="84" t="b">
        <v>0</v>
      </c>
    </row>
    <row r="816" spans="1:7" ht="15">
      <c r="A816" s="84" t="s">
        <v>3511</v>
      </c>
      <c r="B816" s="84">
        <v>3</v>
      </c>
      <c r="C816" s="123">
        <v>0.004174903719108629</v>
      </c>
      <c r="D816" s="84" t="s">
        <v>2706</v>
      </c>
      <c r="E816" s="84" t="b">
        <v>0</v>
      </c>
      <c r="F816" s="84" t="b">
        <v>0</v>
      </c>
      <c r="G816" s="84" t="b">
        <v>0</v>
      </c>
    </row>
    <row r="817" spans="1:7" ht="15">
      <c r="A817" s="84" t="s">
        <v>2790</v>
      </c>
      <c r="B817" s="84">
        <v>3</v>
      </c>
      <c r="C817" s="123">
        <v>0.004174903719108629</v>
      </c>
      <c r="D817" s="84" t="s">
        <v>2706</v>
      </c>
      <c r="E817" s="84" t="b">
        <v>0</v>
      </c>
      <c r="F817" s="84" t="b">
        <v>0</v>
      </c>
      <c r="G817" s="84" t="b">
        <v>0</v>
      </c>
    </row>
    <row r="818" spans="1:7" ht="15">
      <c r="A818" s="84" t="s">
        <v>3512</v>
      </c>
      <c r="B818" s="84">
        <v>3</v>
      </c>
      <c r="C818" s="123">
        <v>0.004174903719108629</v>
      </c>
      <c r="D818" s="84" t="s">
        <v>2706</v>
      </c>
      <c r="E818" s="84" t="b">
        <v>1</v>
      </c>
      <c r="F818" s="84" t="b">
        <v>0</v>
      </c>
      <c r="G818" s="84" t="b">
        <v>0</v>
      </c>
    </row>
    <row r="819" spans="1:7" ht="15">
      <c r="A819" s="84" t="s">
        <v>3513</v>
      </c>
      <c r="B819" s="84">
        <v>3</v>
      </c>
      <c r="C819" s="123">
        <v>0.004174903719108629</v>
      </c>
      <c r="D819" s="84" t="s">
        <v>2706</v>
      </c>
      <c r="E819" s="84" t="b">
        <v>0</v>
      </c>
      <c r="F819" s="84" t="b">
        <v>0</v>
      </c>
      <c r="G819" s="84" t="b">
        <v>0</v>
      </c>
    </row>
    <row r="820" spans="1:7" ht="15">
      <c r="A820" s="84" t="s">
        <v>3514</v>
      </c>
      <c r="B820" s="84">
        <v>3</v>
      </c>
      <c r="C820" s="123">
        <v>0.004174903719108629</v>
      </c>
      <c r="D820" s="84" t="s">
        <v>2706</v>
      </c>
      <c r="E820" s="84" t="b">
        <v>0</v>
      </c>
      <c r="F820" s="84" t="b">
        <v>0</v>
      </c>
      <c r="G820" s="84" t="b">
        <v>0</v>
      </c>
    </row>
    <row r="821" spans="1:7" ht="15">
      <c r="A821" s="84" t="s">
        <v>3543</v>
      </c>
      <c r="B821" s="84">
        <v>2</v>
      </c>
      <c r="C821" s="123">
        <v>0.003141542307935454</v>
      </c>
      <c r="D821" s="84" t="s">
        <v>2706</v>
      </c>
      <c r="E821" s="84" t="b">
        <v>0</v>
      </c>
      <c r="F821" s="84" t="b">
        <v>0</v>
      </c>
      <c r="G821" s="84" t="b">
        <v>0</v>
      </c>
    </row>
    <row r="822" spans="1:7" ht="15">
      <c r="A822" s="84" t="s">
        <v>2788</v>
      </c>
      <c r="B822" s="84">
        <v>2</v>
      </c>
      <c r="C822" s="123">
        <v>0.003141542307935454</v>
      </c>
      <c r="D822" s="84" t="s">
        <v>2706</v>
      </c>
      <c r="E822" s="84" t="b">
        <v>0</v>
      </c>
      <c r="F822" s="84" t="b">
        <v>0</v>
      </c>
      <c r="G822" s="84" t="b">
        <v>0</v>
      </c>
    </row>
    <row r="823" spans="1:7" ht="15">
      <c r="A823" s="84" t="s">
        <v>3386</v>
      </c>
      <c r="B823" s="84">
        <v>2</v>
      </c>
      <c r="C823" s="123">
        <v>0.003141542307935454</v>
      </c>
      <c r="D823" s="84" t="s">
        <v>2706</v>
      </c>
      <c r="E823" s="84" t="b">
        <v>0</v>
      </c>
      <c r="F823" s="84" t="b">
        <v>0</v>
      </c>
      <c r="G823" s="84" t="b">
        <v>0</v>
      </c>
    </row>
    <row r="824" spans="1:7" ht="15">
      <c r="A824" s="84" t="s">
        <v>3343</v>
      </c>
      <c r="B824" s="84">
        <v>2</v>
      </c>
      <c r="C824" s="123">
        <v>0.003141542307935454</v>
      </c>
      <c r="D824" s="84" t="s">
        <v>2706</v>
      </c>
      <c r="E824" s="84" t="b">
        <v>0</v>
      </c>
      <c r="F824" s="84" t="b">
        <v>0</v>
      </c>
      <c r="G824" s="84" t="b">
        <v>0</v>
      </c>
    </row>
    <row r="825" spans="1:7" ht="15">
      <c r="A825" s="84" t="s">
        <v>3338</v>
      </c>
      <c r="B825" s="84">
        <v>2</v>
      </c>
      <c r="C825" s="123">
        <v>0.003141542307935454</v>
      </c>
      <c r="D825" s="84" t="s">
        <v>2706</v>
      </c>
      <c r="E825" s="84" t="b">
        <v>0</v>
      </c>
      <c r="F825" s="84" t="b">
        <v>0</v>
      </c>
      <c r="G825" s="84" t="b">
        <v>0</v>
      </c>
    </row>
    <row r="826" spans="1:7" ht="15">
      <c r="A826" s="84" t="s">
        <v>3344</v>
      </c>
      <c r="B826" s="84">
        <v>2</v>
      </c>
      <c r="C826" s="123">
        <v>0.003141542307935454</v>
      </c>
      <c r="D826" s="84" t="s">
        <v>2706</v>
      </c>
      <c r="E826" s="84" t="b">
        <v>0</v>
      </c>
      <c r="F826" s="84" t="b">
        <v>0</v>
      </c>
      <c r="G826" s="84" t="b">
        <v>0</v>
      </c>
    </row>
    <row r="827" spans="1:7" ht="15">
      <c r="A827" s="84" t="s">
        <v>3341</v>
      </c>
      <c r="B827" s="84">
        <v>2</v>
      </c>
      <c r="C827" s="123">
        <v>0.003141542307935454</v>
      </c>
      <c r="D827" s="84" t="s">
        <v>2706</v>
      </c>
      <c r="E827" s="84" t="b">
        <v>0</v>
      </c>
      <c r="F827" s="84" t="b">
        <v>1</v>
      </c>
      <c r="G827" s="84" t="b">
        <v>0</v>
      </c>
    </row>
    <row r="828" spans="1:7" ht="15">
      <c r="A828" s="84" t="s">
        <v>3342</v>
      </c>
      <c r="B828" s="84">
        <v>2</v>
      </c>
      <c r="C828" s="123">
        <v>0.003141542307935454</v>
      </c>
      <c r="D828" s="84" t="s">
        <v>2706</v>
      </c>
      <c r="E828" s="84" t="b">
        <v>0</v>
      </c>
      <c r="F828" s="84" t="b">
        <v>0</v>
      </c>
      <c r="G828" s="84" t="b">
        <v>0</v>
      </c>
    </row>
    <row r="829" spans="1:7" ht="15">
      <c r="A829" s="84" t="s">
        <v>3491</v>
      </c>
      <c r="B829" s="84">
        <v>2</v>
      </c>
      <c r="C829" s="123">
        <v>0.003141542307935454</v>
      </c>
      <c r="D829" s="84" t="s">
        <v>2706</v>
      </c>
      <c r="E829" s="84" t="b">
        <v>0</v>
      </c>
      <c r="F829" s="84" t="b">
        <v>0</v>
      </c>
      <c r="G829" s="84" t="b">
        <v>0</v>
      </c>
    </row>
    <row r="830" spans="1:7" ht="15">
      <c r="A830" s="84" t="s">
        <v>3427</v>
      </c>
      <c r="B830" s="84">
        <v>2</v>
      </c>
      <c r="C830" s="123">
        <v>0.003141542307935454</v>
      </c>
      <c r="D830" s="84" t="s">
        <v>2706</v>
      </c>
      <c r="E830" s="84" t="b">
        <v>0</v>
      </c>
      <c r="F830" s="84" t="b">
        <v>0</v>
      </c>
      <c r="G830" s="84" t="b">
        <v>0</v>
      </c>
    </row>
    <row r="831" spans="1:7" ht="15">
      <c r="A831" s="84" t="s">
        <v>3492</v>
      </c>
      <c r="B831" s="84">
        <v>2</v>
      </c>
      <c r="C831" s="123">
        <v>0.003141542307935454</v>
      </c>
      <c r="D831" s="84" t="s">
        <v>2706</v>
      </c>
      <c r="E831" s="84" t="b">
        <v>0</v>
      </c>
      <c r="F831" s="84" t="b">
        <v>0</v>
      </c>
      <c r="G831" s="84" t="b">
        <v>0</v>
      </c>
    </row>
    <row r="832" spans="1:7" ht="15">
      <c r="A832" s="84" t="s">
        <v>3428</v>
      </c>
      <c r="B832" s="84">
        <v>2</v>
      </c>
      <c r="C832" s="123">
        <v>0.003141542307935454</v>
      </c>
      <c r="D832" s="84" t="s">
        <v>2706</v>
      </c>
      <c r="E832" s="84" t="b">
        <v>0</v>
      </c>
      <c r="F832" s="84" t="b">
        <v>0</v>
      </c>
      <c r="G832" s="84" t="b">
        <v>0</v>
      </c>
    </row>
    <row r="833" spans="1:7" ht="15">
      <c r="A833" s="84" t="s">
        <v>3493</v>
      </c>
      <c r="B833" s="84">
        <v>2</v>
      </c>
      <c r="C833" s="123">
        <v>0.003141542307935454</v>
      </c>
      <c r="D833" s="84" t="s">
        <v>2706</v>
      </c>
      <c r="E833" s="84" t="b">
        <v>0</v>
      </c>
      <c r="F833" s="84" t="b">
        <v>0</v>
      </c>
      <c r="G833" s="84" t="b">
        <v>0</v>
      </c>
    </row>
    <row r="834" spans="1:7" ht="15">
      <c r="A834" s="84" t="s">
        <v>2855</v>
      </c>
      <c r="B834" s="84">
        <v>2</v>
      </c>
      <c r="C834" s="123">
        <v>0.003141542307935454</v>
      </c>
      <c r="D834" s="84" t="s">
        <v>2706</v>
      </c>
      <c r="E834" s="84" t="b">
        <v>0</v>
      </c>
      <c r="F834" s="84" t="b">
        <v>0</v>
      </c>
      <c r="G834" s="84" t="b">
        <v>0</v>
      </c>
    </row>
    <row r="835" spans="1:7" ht="15">
      <c r="A835" s="84" t="s">
        <v>3354</v>
      </c>
      <c r="B835" s="84">
        <v>2</v>
      </c>
      <c r="C835" s="123">
        <v>0.003141542307935454</v>
      </c>
      <c r="D835" s="84" t="s">
        <v>2706</v>
      </c>
      <c r="E835" s="84" t="b">
        <v>0</v>
      </c>
      <c r="F835" s="84" t="b">
        <v>0</v>
      </c>
      <c r="G835" s="84" t="b">
        <v>0</v>
      </c>
    </row>
    <row r="836" spans="1:7" ht="15">
      <c r="A836" s="84" t="s">
        <v>3439</v>
      </c>
      <c r="B836" s="84">
        <v>2</v>
      </c>
      <c r="C836" s="123">
        <v>0.003141542307935454</v>
      </c>
      <c r="D836" s="84" t="s">
        <v>2706</v>
      </c>
      <c r="E836" s="84" t="b">
        <v>0</v>
      </c>
      <c r="F836" s="84" t="b">
        <v>0</v>
      </c>
      <c r="G836" s="84" t="b">
        <v>0</v>
      </c>
    </row>
    <row r="837" spans="1:7" ht="15">
      <c r="A837" s="84" t="s">
        <v>3506</v>
      </c>
      <c r="B837" s="84">
        <v>2</v>
      </c>
      <c r="C837" s="123">
        <v>0.003141542307935454</v>
      </c>
      <c r="D837" s="84" t="s">
        <v>2706</v>
      </c>
      <c r="E837" s="84" t="b">
        <v>0</v>
      </c>
      <c r="F837" s="84" t="b">
        <v>0</v>
      </c>
      <c r="G837" s="84" t="b">
        <v>0</v>
      </c>
    </row>
    <row r="838" spans="1:7" ht="15">
      <c r="A838" s="84" t="s">
        <v>3355</v>
      </c>
      <c r="B838" s="84">
        <v>2</v>
      </c>
      <c r="C838" s="123">
        <v>0.003141542307935454</v>
      </c>
      <c r="D838" s="84" t="s">
        <v>2706</v>
      </c>
      <c r="E838" s="84" t="b">
        <v>0</v>
      </c>
      <c r="F838" s="84" t="b">
        <v>0</v>
      </c>
      <c r="G838" s="84" t="b">
        <v>0</v>
      </c>
    </row>
    <row r="839" spans="1:7" ht="15">
      <c r="A839" s="84" t="s">
        <v>3375</v>
      </c>
      <c r="B839" s="84">
        <v>2</v>
      </c>
      <c r="C839" s="123">
        <v>0.003141542307935454</v>
      </c>
      <c r="D839" s="84" t="s">
        <v>2706</v>
      </c>
      <c r="E839" s="84" t="b">
        <v>0</v>
      </c>
      <c r="F839" s="84" t="b">
        <v>0</v>
      </c>
      <c r="G839" s="84" t="b">
        <v>0</v>
      </c>
    </row>
    <row r="840" spans="1:7" ht="15">
      <c r="A840" s="84" t="s">
        <v>3450</v>
      </c>
      <c r="B840" s="84">
        <v>2</v>
      </c>
      <c r="C840" s="123">
        <v>0.003141542307935454</v>
      </c>
      <c r="D840" s="84" t="s">
        <v>2706</v>
      </c>
      <c r="E840" s="84" t="b">
        <v>0</v>
      </c>
      <c r="F840" s="84" t="b">
        <v>0</v>
      </c>
      <c r="G840" s="84" t="b">
        <v>0</v>
      </c>
    </row>
    <row r="841" spans="1:7" ht="15">
      <c r="A841" s="84" t="s">
        <v>3449</v>
      </c>
      <c r="B841" s="84">
        <v>2</v>
      </c>
      <c r="C841" s="123">
        <v>0.003141542307935454</v>
      </c>
      <c r="D841" s="84" t="s">
        <v>2706</v>
      </c>
      <c r="E841" s="84" t="b">
        <v>0</v>
      </c>
      <c r="F841" s="84" t="b">
        <v>0</v>
      </c>
      <c r="G841" s="84" t="b">
        <v>0</v>
      </c>
    </row>
    <row r="842" spans="1:7" ht="15">
      <c r="A842" s="84" t="s">
        <v>329</v>
      </c>
      <c r="B842" s="84">
        <v>2</v>
      </c>
      <c r="C842" s="123">
        <v>0.003141542307935454</v>
      </c>
      <c r="D842" s="84" t="s">
        <v>2706</v>
      </c>
      <c r="E842" s="84" t="b">
        <v>0</v>
      </c>
      <c r="F842" s="84" t="b">
        <v>0</v>
      </c>
      <c r="G842" s="84" t="b">
        <v>0</v>
      </c>
    </row>
    <row r="843" spans="1:7" ht="15">
      <c r="A843" s="84" t="s">
        <v>2801</v>
      </c>
      <c r="B843" s="84">
        <v>2</v>
      </c>
      <c r="C843" s="123">
        <v>0.003141542307935454</v>
      </c>
      <c r="D843" s="84" t="s">
        <v>2706</v>
      </c>
      <c r="E843" s="84" t="b">
        <v>0</v>
      </c>
      <c r="F843" s="84" t="b">
        <v>0</v>
      </c>
      <c r="G843" s="84" t="b">
        <v>0</v>
      </c>
    </row>
    <row r="844" spans="1:7" ht="15">
      <c r="A844" s="84" t="s">
        <v>3575</v>
      </c>
      <c r="B844" s="84">
        <v>2</v>
      </c>
      <c r="C844" s="123">
        <v>0.003141542307935454</v>
      </c>
      <c r="D844" s="84" t="s">
        <v>2706</v>
      </c>
      <c r="E844" s="84" t="b">
        <v>0</v>
      </c>
      <c r="F844" s="84" t="b">
        <v>0</v>
      </c>
      <c r="G844" s="84" t="b">
        <v>0</v>
      </c>
    </row>
    <row r="845" spans="1:7" ht="15">
      <c r="A845" s="84" t="s">
        <v>3576</v>
      </c>
      <c r="B845" s="84">
        <v>2</v>
      </c>
      <c r="C845" s="123">
        <v>0.003141542307935454</v>
      </c>
      <c r="D845" s="84" t="s">
        <v>2706</v>
      </c>
      <c r="E845" s="84" t="b">
        <v>0</v>
      </c>
      <c r="F845" s="84" t="b">
        <v>0</v>
      </c>
      <c r="G845" s="84" t="b">
        <v>0</v>
      </c>
    </row>
    <row r="846" spans="1:7" ht="15">
      <c r="A846" s="84" t="s">
        <v>3577</v>
      </c>
      <c r="B846" s="84">
        <v>2</v>
      </c>
      <c r="C846" s="123">
        <v>0.003141542307935454</v>
      </c>
      <c r="D846" s="84" t="s">
        <v>2706</v>
      </c>
      <c r="E846" s="84" t="b">
        <v>0</v>
      </c>
      <c r="F846" s="84" t="b">
        <v>0</v>
      </c>
      <c r="G846" s="84" t="b">
        <v>0</v>
      </c>
    </row>
    <row r="847" spans="1:7" ht="15">
      <c r="A847" s="84" t="s">
        <v>3578</v>
      </c>
      <c r="B847" s="84">
        <v>2</v>
      </c>
      <c r="C847" s="123">
        <v>0.003141542307935454</v>
      </c>
      <c r="D847" s="84" t="s">
        <v>2706</v>
      </c>
      <c r="E847" s="84" t="b">
        <v>0</v>
      </c>
      <c r="F847" s="84" t="b">
        <v>0</v>
      </c>
      <c r="G847" s="84" t="b">
        <v>0</v>
      </c>
    </row>
    <row r="848" spans="1:7" ht="15">
      <c r="A848" s="84" t="s">
        <v>3579</v>
      </c>
      <c r="B848" s="84">
        <v>2</v>
      </c>
      <c r="C848" s="123">
        <v>0.003141542307935454</v>
      </c>
      <c r="D848" s="84" t="s">
        <v>2706</v>
      </c>
      <c r="E848" s="84" t="b">
        <v>0</v>
      </c>
      <c r="F848" s="84" t="b">
        <v>0</v>
      </c>
      <c r="G848" s="84" t="b">
        <v>0</v>
      </c>
    </row>
    <row r="849" spans="1:7" ht="15">
      <c r="A849" s="84" t="s">
        <v>3580</v>
      </c>
      <c r="B849" s="84">
        <v>2</v>
      </c>
      <c r="C849" s="123">
        <v>0.003141542307935454</v>
      </c>
      <c r="D849" s="84" t="s">
        <v>2706</v>
      </c>
      <c r="E849" s="84" t="b">
        <v>0</v>
      </c>
      <c r="F849" s="84" t="b">
        <v>0</v>
      </c>
      <c r="G849" s="84" t="b">
        <v>0</v>
      </c>
    </row>
    <row r="850" spans="1:7" ht="15">
      <c r="A850" s="84" t="s">
        <v>3461</v>
      </c>
      <c r="B850" s="84">
        <v>2</v>
      </c>
      <c r="C850" s="123">
        <v>0.0037540143235284982</v>
      </c>
      <c r="D850" s="84" t="s">
        <v>2706</v>
      </c>
      <c r="E850" s="84" t="b">
        <v>0</v>
      </c>
      <c r="F850" s="84" t="b">
        <v>0</v>
      </c>
      <c r="G850" s="84" t="b">
        <v>0</v>
      </c>
    </row>
    <row r="851" spans="1:7" ht="15">
      <c r="A851" s="84" t="s">
        <v>3356</v>
      </c>
      <c r="B851" s="84">
        <v>2</v>
      </c>
      <c r="C851" s="123">
        <v>0.003141542307935454</v>
      </c>
      <c r="D851" s="84" t="s">
        <v>2706</v>
      </c>
      <c r="E851" s="84" t="b">
        <v>0</v>
      </c>
      <c r="F851" s="84" t="b">
        <v>0</v>
      </c>
      <c r="G851" s="84" t="b">
        <v>0</v>
      </c>
    </row>
    <row r="852" spans="1:7" ht="15">
      <c r="A852" s="84" t="s">
        <v>3406</v>
      </c>
      <c r="B852" s="84">
        <v>2</v>
      </c>
      <c r="C852" s="123">
        <v>0.003141542307935454</v>
      </c>
      <c r="D852" s="84" t="s">
        <v>2706</v>
      </c>
      <c r="E852" s="84" t="b">
        <v>0</v>
      </c>
      <c r="F852" s="84" t="b">
        <v>0</v>
      </c>
      <c r="G852" s="84" t="b">
        <v>0</v>
      </c>
    </row>
    <row r="853" spans="1:7" ht="15">
      <c r="A853" s="84" t="s">
        <v>3471</v>
      </c>
      <c r="B853" s="84">
        <v>2</v>
      </c>
      <c r="C853" s="123">
        <v>0.003141542307935454</v>
      </c>
      <c r="D853" s="84" t="s">
        <v>2706</v>
      </c>
      <c r="E853" s="84" t="b">
        <v>0</v>
      </c>
      <c r="F853" s="84" t="b">
        <v>0</v>
      </c>
      <c r="G853" s="84" t="b">
        <v>0</v>
      </c>
    </row>
    <row r="854" spans="1:7" ht="15">
      <c r="A854" s="84" t="s">
        <v>3390</v>
      </c>
      <c r="B854" s="84">
        <v>2</v>
      </c>
      <c r="C854" s="123">
        <v>0.003141542307935454</v>
      </c>
      <c r="D854" s="84" t="s">
        <v>2706</v>
      </c>
      <c r="E854" s="84" t="b">
        <v>0</v>
      </c>
      <c r="F854" s="84" t="b">
        <v>0</v>
      </c>
      <c r="G854" s="84" t="b">
        <v>0</v>
      </c>
    </row>
    <row r="855" spans="1:7" ht="15">
      <c r="A855" s="84" t="s">
        <v>3385</v>
      </c>
      <c r="B855" s="84">
        <v>2</v>
      </c>
      <c r="C855" s="123">
        <v>0.003141542307935454</v>
      </c>
      <c r="D855" s="84" t="s">
        <v>2706</v>
      </c>
      <c r="E855" s="84" t="b">
        <v>0</v>
      </c>
      <c r="F855" s="84" t="b">
        <v>0</v>
      </c>
      <c r="G855" s="84" t="b">
        <v>0</v>
      </c>
    </row>
    <row r="856" spans="1:7" ht="15">
      <c r="A856" s="84" t="s">
        <v>3377</v>
      </c>
      <c r="B856" s="84">
        <v>2</v>
      </c>
      <c r="C856" s="123">
        <v>0.0037540143235284982</v>
      </c>
      <c r="D856" s="84" t="s">
        <v>2706</v>
      </c>
      <c r="E856" s="84" t="b">
        <v>0</v>
      </c>
      <c r="F856" s="84" t="b">
        <v>0</v>
      </c>
      <c r="G856" s="84" t="b">
        <v>0</v>
      </c>
    </row>
    <row r="857" spans="1:7" ht="15">
      <c r="A857" s="84" t="s">
        <v>3444</v>
      </c>
      <c r="B857" s="84">
        <v>2</v>
      </c>
      <c r="C857" s="123">
        <v>0.0037540143235284982</v>
      </c>
      <c r="D857" s="84" t="s">
        <v>2706</v>
      </c>
      <c r="E857" s="84" t="b">
        <v>0</v>
      </c>
      <c r="F857" s="84" t="b">
        <v>0</v>
      </c>
      <c r="G857" s="84" t="b">
        <v>0</v>
      </c>
    </row>
    <row r="858" spans="1:7" ht="15">
      <c r="A858" s="84" t="s">
        <v>3392</v>
      </c>
      <c r="B858" s="84">
        <v>2</v>
      </c>
      <c r="C858" s="123">
        <v>0.003141542307935454</v>
      </c>
      <c r="D858" s="84" t="s">
        <v>2706</v>
      </c>
      <c r="E858" s="84" t="b">
        <v>0</v>
      </c>
      <c r="F858" s="84" t="b">
        <v>0</v>
      </c>
      <c r="G858" s="84" t="b">
        <v>0</v>
      </c>
    </row>
    <row r="859" spans="1:7" ht="15">
      <c r="A859" s="84" t="s">
        <v>3574</v>
      </c>
      <c r="B859" s="84">
        <v>2</v>
      </c>
      <c r="C859" s="123">
        <v>0.003141542307935454</v>
      </c>
      <c r="D859" s="84" t="s">
        <v>2706</v>
      </c>
      <c r="E859" s="84" t="b">
        <v>0</v>
      </c>
      <c r="F859" s="84" t="b">
        <v>0</v>
      </c>
      <c r="G859" s="84" t="b">
        <v>0</v>
      </c>
    </row>
    <row r="860" spans="1:7" ht="15">
      <c r="A860" s="84" t="s">
        <v>3641</v>
      </c>
      <c r="B860" s="84">
        <v>2</v>
      </c>
      <c r="C860" s="123">
        <v>0.003141542307935454</v>
      </c>
      <c r="D860" s="84" t="s">
        <v>2706</v>
      </c>
      <c r="E860" s="84" t="b">
        <v>0</v>
      </c>
      <c r="F860" s="84" t="b">
        <v>0</v>
      </c>
      <c r="G860" s="84" t="b">
        <v>0</v>
      </c>
    </row>
    <row r="861" spans="1:7" ht="15">
      <c r="A861" s="84" t="s">
        <v>3582</v>
      </c>
      <c r="B861" s="84">
        <v>2</v>
      </c>
      <c r="C861" s="123">
        <v>0.003141542307935454</v>
      </c>
      <c r="D861" s="84" t="s">
        <v>2706</v>
      </c>
      <c r="E861" s="84" t="b">
        <v>0</v>
      </c>
      <c r="F861" s="84" t="b">
        <v>0</v>
      </c>
      <c r="G861" s="84" t="b">
        <v>0</v>
      </c>
    </row>
    <row r="862" spans="1:7" ht="15">
      <c r="A862" s="84" t="s">
        <v>3517</v>
      </c>
      <c r="B862" s="84">
        <v>2</v>
      </c>
      <c r="C862" s="123">
        <v>0.0037540143235284982</v>
      </c>
      <c r="D862" s="84" t="s">
        <v>2706</v>
      </c>
      <c r="E862" s="84" t="b">
        <v>0</v>
      </c>
      <c r="F862" s="84" t="b">
        <v>0</v>
      </c>
      <c r="G862" s="84" t="b">
        <v>0</v>
      </c>
    </row>
    <row r="863" spans="1:7" ht="15">
      <c r="A863" s="84" t="s">
        <v>3627</v>
      </c>
      <c r="B863" s="84">
        <v>2</v>
      </c>
      <c r="C863" s="123">
        <v>0.003141542307935454</v>
      </c>
      <c r="D863" s="84" t="s">
        <v>2706</v>
      </c>
      <c r="E863" s="84" t="b">
        <v>1</v>
      </c>
      <c r="F863" s="84" t="b">
        <v>0</v>
      </c>
      <c r="G863" s="84" t="b">
        <v>0</v>
      </c>
    </row>
    <row r="864" spans="1:7" ht="15">
      <c r="A864" s="84" t="s">
        <v>3505</v>
      </c>
      <c r="B864" s="84">
        <v>2</v>
      </c>
      <c r="C864" s="123">
        <v>0.003141542307935454</v>
      </c>
      <c r="D864" s="84" t="s">
        <v>2706</v>
      </c>
      <c r="E864" s="84" t="b">
        <v>0</v>
      </c>
      <c r="F864" s="84" t="b">
        <v>0</v>
      </c>
      <c r="G864" s="84" t="b">
        <v>0</v>
      </c>
    </row>
    <row r="865" spans="1:7" ht="15">
      <c r="A865" s="84" t="s">
        <v>3628</v>
      </c>
      <c r="B865" s="84">
        <v>2</v>
      </c>
      <c r="C865" s="123">
        <v>0.003141542307935454</v>
      </c>
      <c r="D865" s="84" t="s">
        <v>2706</v>
      </c>
      <c r="E865" s="84" t="b">
        <v>0</v>
      </c>
      <c r="F865" s="84" t="b">
        <v>0</v>
      </c>
      <c r="G865" s="84" t="b">
        <v>0</v>
      </c>
    </row>
    <row r="866" spans="1:7" ht="15">
      <c r="A866" s="84" t="s">
        <v>3629</v>
      </c>
      <c r="B866" s="84">
        <v>2</v>
      </c>
      <c r="C866" s="123">
        <v>0.003141542307935454</v>
      </c>
      <c r="D866" s="84" t="s">
        <v>2706</v>
      </c>
      <c r="E866" s="84" t="b">
        <v>0</v>
      </c>
      <c r="F866" s="84" t="b">
        <v>0</v>
      </c>
      <c r="G866" s="84" t="b">
        <v>0</v>
      </c>
    </row>
    <row r="867" spans="1:7" ht="15">
      <c r="A867" s="84" t="s">
        <v>350</v>
      </c>
      <c r="B867" s="84">
        <v>6</v>
      </c>
      <c r="C867" s="123">
        <v>0</v>
      </c>
      <c r="D867" s="84" t="s">
        <v>2707</v>
      </c>
      <c r="E867" s="84" t="b">
        <v>0</v>
      </c>
      <c r="F867" s="84" t="b">
        <v>0</v>
      </c>
      <c r="G867" s="84" t="b">
        <v>0</v>
      </c>
    </row>
    <row r="868" spans="1:7" ht="15">
      <c r="A868" s="84" t="s">
        <v>2851</v>
      </c>
      <c r="B868" s="84">
        <v>6</v>
      </c>
      <c r="C868" s="123">
        <v>0.02202658504858399</v>
      </c>
      <c r="D868" s="84" t="s">
        <v>2707</v>
      </c>
      <c r="E868" s="84" t="b">
        <v>0</v>
      </c>
      <c r="F868" s="84" t="b">
        <v>0</v>
      </c>
      <c r="G868" s="84" t="b">
        <v>0</v>
      </c>
    </row>
    <row r="869" spans="1:7" ht="15">
      <c r="A869" s="84" t="s">
        <v>2852</v>
      </c>
      <c r="B869" s="84">
        <v>3</v>
      </c>
      <c r="C869" s="123">
        <v>0.011013292524291994</v>
      </c>
      <c r="D869" s="84" t="s">
        <v>2707</v>
      </c>
      <c r="E869" s="84" t="b">
        <v>0</v>
      </c>
      <c r="F869" s="84" t="b">
        <v>0</v>
      </c>
      <c r="G869" s="84" t="b">
        <v>0</v>
      </c>
    </row>
    <row r="870" spans="1:7" ht="15">
      <c r="A870" s="84" t="s">
        <v>2853</v>
      </c>
      <c r="B870" s="84">
        <v>3</v>
      </c>
      <c r="C870" s="123">
        <v>0.011013292524291994</v>
      </c>
      <c r="D870" s="84" t="s">
        <v>2707</v>
      </c>
      <c r="E870" s="84" t="b">
        <v>0</v>
      </c>
      <c r="F870" s="84" t="b">
        <v>0</v>
      </c>
      <c r="G870" s="84" t="b">
        <v>0</v>
      </c>
    </row>
    <row r="871" spans="1:7" ht="15">
      <c r="A871" s="84" t="s">
        <v>2854</v>
      </c>
      <c r="B871" s="84">
        <v>3</v>
      </c>
      <c r="C871" s="123">
        <v>0.011013292524291994</v>
      </c>
      <c r="D871" s="84" t="s">
        <v>2707</v>
      </c>
      <c r="E871" s="84" t="b">
        <v>1</v>
      </c>
      <c r="F871" s="84" t="b">
        <v>0</v>
      </c>
      <c r="G871" s="84" t="b">
        <v>0</v>
      </c>
    </row>
    <row r="872" spans="1:7" ht="15">
      <c r="A872" s="84" t="s">
        <v>2855</v>
      </c>
      <c r="B872" s="84">
        <v>3</v>
      </c>
      <c r="C872" s="123">
        <v>0.011013292524291994</v>
      </c>
      <c r="D872" s="84" t="s">
        <v>2707</v>
      </c>
      <c r="E872" s="84" t="b">
        <v>0</v>
      </c>
      <c r="F872" s="84" t="b">
        <v>0</v>
      </c>
      <c r="G872" s="84" t="b">
        <v>0</v>
      </c>
    </row>
    <row r="873" spans="1:7" ht="15">
      <c r="A873" s="84" t="s">
        <v>2856</v>
      </c>
      <c r="B873" s="84">
        <v>3</v>
      </c>
      <c r="C873" s="123">
        <v>0.011013292524291994</v>
      </c>
      <c r="D873" s="84" t="s">
        <v>2707</v>
      </c>
      <c r="E873" s="84" t="b">
        <v>1</v>
      </c>
      <c r="F873" s="84" t="b">
        <v>0</v>
      </c>
      <c r="G873" s="84" t="b">
        <v>0</v>
      </c>
    </row>
    <row r="874" spans="1:7" ht="15">
      <c r="A874" s="84" t="s">
        <v>351</v>
      </c>
      <c r="B874" s="84">
        <v>3</v>
      </c>
      <c r="C874" s="123">
        <v>0.011013292524291994</v>
      </c>
      <c r="D874" s="84" t="s">
        <v>2707</v>
      </c>
      <c r="E874" s="84" t="b">
        <v>0</v>
      </c>
      <c r="F874" s="84" t="b">
        <v>0</v>
      </c>
      <c r="G874" s="84" t="b">
        <v>0</v>
      </c>
    </row>
    <row r="875" spans="1:7" ht="15">
      <c r="A875" s="84" t="s">
        <v>2857</v>
      </c>
      <c r="B875" s="84">
        <v>3</v>
      </c>
      <c r="C875" s="123">
        <v>0.011013292524291994</v>
      </c>
      <c r="D875" s="84" t="s">
        <v>2707</v>
      </c>
      <c r="E875" s="84" t="b">
        <v>0</v>
      </c>
      <c r="F875" s="84" t="b">
        <v>0</v>
      </c>
      <c r="G875" s="84" t="b">
        <v>0</v>
      </c>
    </row>
    <row r="876" spans="1:7" ht="15">
      <c r="A876" s="84" t="s">
        <v>2858</v>
      </c>
      <c r="B876" s="84">
        <v>3</v>
      </c>
      <c r="C876" s="123">
        <v>0.011013292524291994</v>
      </c>
      <c r="D876" s="84" t="s">
        <v>2707</v>
      </c>
      <c r="E876" s="84" t="b">
        <v>0</v>
      </c>
      <c r="F876" s="84" t="b">
        <v>0</v>
      </c>
      <c r="G876" s="84" t="b">
        <v>0</v>
      </c>
    </row>
    <row r="877" spans="1:7" ht="15">
      <c r="A877" s="84" t="s">
        <v>336</v>
      </c>
      <c r="B877" s="84">
        <v>3</v>
      </c>
      <c r="C877" s="123">
        <v>0.011013292524291994</v>
      </c>
      <c r="D877" s="84" t="s">
        <v>2707</v>
      </c>
      <c r="E877" s="84" t="b">
        <v>0</v>
      </c>
      <c r="F877" s="84" t="b">
        <v>0</v>
      </c>
      <c r="G877" s="84" t="b">
        <v>0</v>
      </c>
    </row>
    <row r="878" spans="1:7" ht="15">
      <c r="A878" s="84" t="s">
        <v>3360</v>
      </c>
      <c r="B878" s="84">
        <v>3</v>
      </c>
      <c r="C878" s="123">
        <v>0.011013292524291994</v>
      </c>
      <c r="D878" s="84" t="s">
        <v>2707</v>
      </c>
      <c r="E878" s="84" t="b">
        <v>0</v>
      </c>
      <c r="F878" s="84" t="b">
        <v>0</v>
      </c>
      <c r="G878" s="84" t="b">
        <v>0</v>
      </c>
    </row>
    <row r="879" spans="1:7" ht="15">
      <c r="A879" s="84" t="s">
        <v>590</v>
      </c>
      <c r="B879" s="84">
        <v>3</v>
      </c>
      <c r="C879" s="123">
        <v>0.011013292524291994</v>
      </c>
      <c r="D879" s="84" t="s">
        <v>2707</v>
      </c>
      <c r="E879" s="84" t="b">
        <v>0</v>
      </c>
      <c r="F879" s="84" t="b">
        <v>0</v>
      </c>
      <c r="G879" s="84" t="b">
        <v>0</v>
      </c>
    </row>
    <row r="880" spans="1:7" ht="15">
      <c r="A880" s="84" t="s">
        <v>2835</v>
      </c>
      <c r="B880" s="84">
        <v>2</v>
      </c>
      <c r="C880" s="123">
        <v>0.018979298789844966</v>
      </c>
      <c r="D880" s="84" t="s">
        <v>2707</v>
      </c>
      <c r="E880" s="84" t="b">
        <v>0</v>
      </c>
      <c r="F880" s="84" t="b">
        <v>0</v>
      </c>
      <c r="G880" s="84" t="b">
        <v>0</v>
      </c>
    </row>
    <row r="881" spans="1:7" ht="15">
      <c r="A881" s="84" t="s">
        <v>584</v>
      </c>
      <c r="B881" s="84">
        <v>2</v>
      </c>
      <c r="C881" s="123">
        <v>0.011637103773650303</v>
      </c>
      <c r="D881" s="84" t="s">
        <v>2707</v>
      </c>
      <c r="E881" s="84" t="b">
        <v>0</v>
      </c>
      <c r="F881" s="84" t="b">
        <v>0</v>
      </c>
      <c r="G881" s="84" t="b">
        <v>0</v>
      </c>
    </row>
    <row r="882" spans="1:7" ht="15">
      <c r="A882" s="84" t="s">
        <v>3538</v>
      </c>
      <c r="B882" s="84">
        <v>2</v>
      </c>
      <c r="C882" s="123">
        <v>0.011637103773650303</v>
      </c>
      <c r="D882" s="84" t="s">
        <v>2707</v>
      </c>
      <c r="E882" s="84" t="b">
        <v>1</v>
      </c>
      <c r="F882" s="84" t="b">
        <v>0</v>
      </c>
      <c r="G882" s="84" t="b">
        <v>0</v>
      </c>
    </row>
    <row r="883" spans="1:7" ht="15">
      <c r="A883" s="84" t="s">
        <v>3416</v>
      </c>
      <c r="B883" s="84">
        <v>2</v>
      </c>
      <c r="C883" s="123">
        <v>0.011637103773650303</v>
      </c>
      <c r="D883" s="84" t="s">
        <v>2707</v>
      </c>
      <c r="E883" s="84" t="b">
        <v>0</v>
      </c>
      <c r="F883" s="84" t="b">
        <v>0</v>
      </c>
      <c r="G883" s="84" t="b">
        <v>0</v>
      </c>
    </row>
    <row r="884" spans="1:7" ht="15">
      <c r="A884" s="84" t="s">
        <v>3462</v>
      </c>
      <c r="B884" s="84">
        <v>2</v>
      </c>
      <c r="C884" s="123">
        <v>0.011637103773650303</v>
      </c>
      <c r="D884" s="84" t="s">
        <v>2707</v>
      </c>
      <c r="E884" s="84" t="b">
        <v>0</v>
      </c>
      <c r="F884" s="84" t="b">
        <v>0</v>
      </c>
      <c r="G884" s="84" t="b">
        <v>0</v>
      </c>
    </row>
    <row r="885" spans="1:7" ht="15">
      <c r="A885" s="84" t="s">
        <v>3633</v>
      </c>
      <c r="B885" s="84">
        <v>2</v>
      </c>
      <c r="C885" s="123">
        <v>0.011637103773650303</v>
      </c>
      <c r="D885" s="84" t="s">
        <v>2707</v>
      </c>
      <c r="E885" s="84" t="b">
        <v>0</v>
      </c>
      <c r="F885" s="84" t="b">
        <v>0</v>
      </c>
      <c r="G885" s="84" t="b">
        <v>0</v>
      </c>
    </row>
    <row r="886" spans="1:7" ht="15">
      <c r="A886" s="84" t="s">
        <v>3634</v>
      </c>
      <c r="B886" s="84">
        <v>2</v>
      </c>
      <c r="C886" s="123">
        <v>0.011637103773650303</v>
      </c>
      <c r="D886" s="84" t="s">
        <v>2707</v>
      </c>
      <c r="E886" s="84" t="b">
        <v>0</v>
      </c>
      <c r="F886" s="84" t="b">
        <v>1</v>
      </c>
      <c r="G886" s="84" t="b">
        <v>0</v>
      </c>
    </row>
    <row r="887" spans="1:7" ht="15">
      <c r="A887" s="84" t="s">
        <v>595</v>
      </c>
      <c r="B887" s="84">
        <v>2</v>
      </c>
      <c r="C887" s="123">
        <v>0.011637103773650303</v>
      </c>
      <c r="D887" s="84" t="s">
        <v>2707</v>
      </c>
      <c r="E887" s="84" t="b">
        <v>0</v>
      </c>
      <c r="F887" s="84" t="b">
        <v>0</v>
      </c>
      <c r="G887" s="84" t="b">
        <v>0</v>
      </c>
    </row>
    <row r="888" spans="1:7" ht="15">
      <c r="A888" s="84" t="s">
        <v>254</v>
      </c>
      <c r="B888" s="84">
        <v>2</v>
      </c>
      <c r="C888" s="123">
        <v>0.011637103773650303</v>
      </c>
      <c r="D888" s="84" t="s">
        <v>2707</v>
      </c>
      <c r="E888" s="84" t="b">
        <v>0</v>
      </c>
      <c r="F888" s="84" t="b">
        <v>0</v>
      </c>
      <c r="G888" s="84" t="b">
        <v>0</v>
      </c>
    </row>
    <row r="889" spans="1:7" ht="15">
      <c r="A889" s="84" t="s">
        <v>377</v>
      </c>
      <c r="B889" s="84">
        <v>2</v>
      </c>
      <c r="C889" s="123">
        <v>0.011637103773650303</v>
      </c>
      <c r="D889" s="84" t="s">
        <v>2707</v>
      </c>
      <c r="E889" s="84" t="b">
        <v>0</v>
      </c>
      <c r="F889" s="84" t="b">
        <v>0</v>
      </c>
      <c r="G889" s="84" t="b">
        <v>0</v>
      </c>
    </row>
    <row r="890" spans="1:7" ht="15">
      <c r="A890" s="84" t="s">
        <v>2835</v>
      </c>
      <c r="B890" s="84">
        <v>11</v>
      </c>
      <c r="C890" s="123">
        <v>0.008192005721406565</v>
      </c>
      <c r="D890" s="84" t="s">
        <v>2708</v>
      </c>
      <c r="E890" s="84" t="b">
        <v>0</v>
      </c>
      <c r="F890" s="84" t="b">
        <v>0</v>
      </c>
      <c r="G890" s="84" t="b">
        <v>0</v>
      </c>
    </row>
    <row r="891" spans="1:7" ht="15">
      <c r="A891" s="84" t="s">
        <v>2836</v>
      </c>
      <c r="B891" s="84">
        <v>11</v>
      </c>
      <c r="C891" s="123">
        <v>0.008192005721406565</v>
      </c>
      <c r="D891" s="84" t="s">
        <v>2708</v>
      </c>
      <c r="E891" s="84" t="b">
        <v>0</v>
      </c>
      <c r="F891" s="84" t="b">
        <v>0</v>
      </c>
      <c r="G891" s="84" t="b">
        <v>0</v>
      </c>
    </row>
    <row r="892" spans="1:7" ht="15">
      <c r="A892" s="84" t="s">
        <v>358</v>
      </c>
      <c r="B892" s="84">
        <v>10</v>
      </c>
      <c r="C892" s="123">
        <v>0.0074472779285514245</v>
      </c>
      <c r="D892" s="84" t="s">
        <v>2708</v>
      </c>
      <c r="E892" s="84" t="b">
        <v>0</v>
      </c>
      <c r="F892" s="84" t="b">
        <v>0</v>
      </c>
      <c r="G892" s="84" t="b">
        <v>0</v>
      </c>
    </row>
    <row r="893" spans="1:7" ht="15">
      <c r="A893" s="84" t="s">
        <v>2844</v>
      </c>
      <c r="B893" s="84">
        <v>7</v>
      </c>
      <c r="C893" s="123">
        <v>0.012300112327111501</v>
      </c>
      <c r="D893" s="84" t="s">
        <v>2708</v>
      </c>
      <c r="E893" s="84" t="b">
        <v>0</v>
      </c>
      <c r="F893" s="84" t="b">
        <v>0</v>
      </c>
      <c r="G893" s="84" t="b">
        <v>0</v>
      </c>
    </row>
    <row r="894" spans="1:7" ht="15">
      <c r="A894" s="84" t="s">
        <v>2860</v>
      </c>
      <c r="B894" s="84">
        <v>6</v>
      </c>
      <c r="C894" s="123">
        <v>0.01316831772247816</v>
      </c>
      <c r="D894" s="84" t="s">
        <v>2708</v>
      </c>
      <c r="E894" s="84" t="b">
        <v>0</v>
      </c>
      <c r="F894" s="84" t="b">
        <v>0</v>
      </c>
      <c r="G894" s="84" t="b">
        <v>0</v>
      </c>
    </row>
    <row r="895" spans="1:7" ht="15">
      <c r="A895" s="84" t="s">
        <v>2861</v>
      </c>
      <c r="B895" s="84">
        <v>6</v>
      </c>
      <c r="C895" s="123">
        <v>0.01316831772247816</v>
      </c>
      <c r="D895" s="84" t="s">
        <v>2708</v>
      </c>
      <c r="E895" s="84" t="b">
        <v>0</v>
      </c>
      <c r="F895" s="84" t="b">
        <v>0</v>
      </c>
      <c r="G895" s="84" t="b">
        <v>0</v>
      </c>
    </row>
    <row r="896" spans="1:7" ht="15">
      <c r="A896" s="84" t="s">
        <v>2862</v>
      </c>
      <c r="B896" s="84">
        <v>6</v>
      </c>
      <c r="C896" s="123">
        <v>0.01316831772247816</v>
      </c>
      <c r="D896" s="84" t="s">
        <v>2708</v>
      </c>
      <c r="E896" s="84" t="b">
        <v>0</v>
      </c>
      <c r="F896" s="84" t="b">
        <v>0</v>
      </c>
      <c r="G896" s="84" t="b">
        <v>0</v>
      </c>
    </row>
    <row r="897" spans="1:7" ht="15">
      <c r="A897" s="84" t="s">
        <v>2863</v>
      </c>
      <c r="B897" s="84">
        <v>6</v>
      </c>
      <c r="C897" s="123">
        <v>0.01316831772247816</v>
      </c>
      <c r="D897" s="84" t="s">
        <v>2708</v>
      </c>
      <c r="E897" s="84" t="b">
        <v>0</v>
      </c>
      <c r="F897" s="84" t="b">
        <v>1</v>
      </c>
      <c r="G897" s="84" t="b">
        <v>0</v>
      </c>
    </row>
    <row r="898" spans="1:7" ht="15">
      <c r="A898" s="84" t="s">
        <v>2864</v>
      </c>
      <c r="B898" s="84">
        <v>6</v>
      </c>
      <c r="C898" s="123">
        <v>0.01316831772247816</v>
      </c>
      <c r="D898" s="84" t="s">
        <v>2708</v>
      </c>
      <c r="E898" s="84" t="b">
        <v>1</v>
      </c>
      <c r="F898" s="84" t="b">
        <v>0</v>
      </c>
      <c r="G898" s="84" t="b">
        <v>0</v>
      </c>
    </row>
    <row r="899" spans="1:7" ht="15">
      <c r="A899" s="84" t="s">
        <v>2865</v>
      </c>
      <c r="B899" s="84">
        <v>6</v>
      </c>
      <c r="C899" s="123">
        <v>0.01316831772247816</v>
      </c>
      <c r="D899" s="84" t="s">
        <v>2708</v>
      </c>
      <c r="E899" s="84" t="b">
        <v>0</v>
      </c>
      <c r="F899" s="84" t="b">
        <v>0</v>
      </c>
      <c r="G899" s="84" t="b">
        <v>0</v>
      </c>
    </row>
    <row r="900" spans="1:7" ht="15">
      <c r="A900" s="84" t="s">
        <v>2839</v>
      </c>
      <c r="B900" s="84">
        <v>5</v>
      </c>
      <c r="C900" s="123">
        <v>0.013561220521922157</v>
      </c>
      <c r="D900" s="84" t="s">
        <v>2708</v>
      </c>
      <c r="E900" s="84" t="b">
        <v>0</v>
      </c>
      <c r="F900" s="84" t="b">
        <v>0</v>
      </c>
      <c r="G900" s="84" t="b">
        <v>0</v>
      </c>
    </row>
    <row r="901" spans="1:7" ht="15">
      <c r="A901" s="84" t="s">
        <v>602</v>
      </c>
      <c r="B901" s="84">
        <v>5</v>
      </c>
      <c r="C901" s="123">
        <v>0.013561220521922157</v>
      </c>
      <c r="D901" s="84" t="s">
        <v>2708</v>
      </c>
      <c r="E901" s="84" t="b">
        <v>0</v>
      </c>
      <c r="F901" s="84" t="b">
        <v>0</v>
      </c>
      <c r="G901" s="84" t="b">
        <v>0</v>
      </c>
    </row>
    <row r="902" spans="1:7" ht="15">
      <c r="A902" s="84" t="s">
        <v>2875</v>
      </c>
      <c r="B902" s="84">
        <v>4</v>
      </c>
      <c r="C902" s="123">
        <v>0.013382571528859459</v>
      </c>
      <c r="D902" s="84" t="s">
        <v>2708</v>
      </c>
      <c r="E902" s="84" t="b">
        <v>0</v>
      </c>
      <c r="F902" s="84" t="b">
        <v>0</v>
      </c>
      <c r="G902" s="84" t="b">
        <v>0</v>
      </c>
    </row>
    <row r="903" spans="1:7" ht="15">
      <c r="A903" s="84" t="s">
        <v>3464</v>
      </c>
      <c r="B903" s="84">
        <v>4</v>
      </c>
      <c r="C903" s="123">
        <v>0.013382571528859459</v>
      </c>
      <c r="D903" s="84" t="s">
        <v>2708</v>
      </c>
      <c r="E903" s="84" t="b">
        <v>0</v>
      </c>
      <c r="F903" s="84" t="b">
        <v>0</v>
      </c>
      <c r="G903" s="84" t="b">
        <v>0</v>
      </c>
    </row>
    <row r="904" spans="1:7" ht="15">
      <c r="A904" s="84" t="s">
        <v>3441</v>
      </c>
      <c r="B904" s="84">
        <v>4</v>
      </c>
      <c r="C904" s="123">
        <v>0.013382571528859459</v>
      </c>
      <c r="D904" s="84" t="s">
        <v>2708</v>
      </c>
      <c r="E904" s="84" t="b">
        <v>0</v>
      </c>
      <c r="F904" s="84" t="b">
        <v>0</v>
      </c>
      <c r="G904" s="84" t="b">
        <v>0</v>
      </c>
    </row>
    <row r="905" spans="1:7" ht="15">
      <c r="A905" s="84" t="s">
        <v>3420</v>
      </c>
      <c r="B905" s="84">
        <v>4</v>
      </c>
      <c r="C905" s="123">
        <v>0.013382571528859459</v>
      </c>
      <c r="D905" s="84" t="s">
        <v>2708</v>
      </c>
      <c r="E905" s="84" t="b">
        <v>0</v>
      </c>
      <c r="F905" s="84" t="b">
        <v>0</v>
      </c>
      <c r="G905" s="84" t="b">
        <v>0</v>
      </c>
    </row>
    <row r="906" spans="1:7" ht="15">
      <c r="A906" s="84" t="s">
        <v>3465</v>
      </c>
      <c r="B906" s="84">
        <v>4</v>
      </c>
      <c r="C906" s="123">
        <v>0.013382571528859459</v>
      </c>
      <c r="D906" s="84" t="s">
        <v>2708</v>
      </c>
      <c r="E906" s="84" t="b">
        <v>0</v>
      </c>
      <c r="F906" s="84" t="b">
        <v>1</v>
      </c>
      <c r="G906" s="84" t="b">
        <v>0</v>
      </c>
    </row>
    <row r="907" spans="1:7" ht="15">
      <c r="A907" s="84" t="s">
        <v>3466</v>
      </c>
      <c r="B907" s="84">
        <v>4</v>
      </c>
      <c r="C907" s="123">
        <v>0.013382571528859459</v>
      </c>
      <c r="D907" s="84" t="s">
        <v>2708</v>
      </c>
      <c r="E907" s="84" t="b">
        <v>0</v>
      </c>
      <c r="F907" s="84" t="b">
        <v>0</v>
      </c>
      <c r="G907" s="84" t="b">
        <v>0</v>
      </c>
    </row>
    <row r="908" spans="1:7" ht="15">
      <c r="A908" s="84" t="s">
        <v>3442</v>
      </c>
      <c r="B908" s="84">
        <v>4</v>
      </c>
      <c r="C908" s="123">
        <v>0.013382571528859459</v>
      </c>
      <c r="D908" s="84" t="s">
        <v>2708</v>
      </c>
      <c r="E908" s="84" t="b">
        <v>0</v>
      </c>
      <c r="F908" s="84" t="b">
        <v>0</v>
      </c>
      <c r="G908" s="84" t="b">
        <v>0</v>
      </c>
    </row>
    <row r="909" spans="1:7" ht="15">
      <c r="A909" s="84" t="s">
        <v>3467</v>
      </c>
      <c r="B909" s="84">
        <v>4</v>
      </c>
      <c r="C909" s="123">
        <v>0.013382571528859459</v>
      </c>
      <c r="D909" s="84" t="s">
        <v>2708</v>
      </c>
      <c r="E909" s="84" t="b">
        <v>0</v>
      </c>
      <c r="F909" s="84" t="b">
        <v>0</v>
      </c>
      <c r="G909" s="84" t="b">
        <v>0</v>
      </c>
    </row>
    <row r="910" spans="1:7" ht="15">
      <c r="A910" s="84" t="s">
        <v>584</v>
      </c>
      <c r="B910" s="84">
        <v>4</v>
      </c>
      <c r="C910" s="123">
        <v>0.013382571528859459</v>
      </c>
      <c r="D910" s="84" t="s">
        <v>2708</v>
      </c>
      <c r="E910" s="84" t="b">
        <v>0</v>
      </c>
      <c r="F910" s="84" t="b">
        <v>0</v>
      </c>
      <c r="G910" s="84" t="b">
        <v>0</v>
      </c>
    </row>
    <row r="911" spans="1:7" ht="15">
      <c r="A911" s="84" t="s">
        <v>350</v>
      </c>
      <c r="B911" s="84">
        <v>3</v>
      </c>
      <c r="C911" s="123">
        <v>0.012486707795826947</v>
      </c>
      <c r="D911" s="84" t="s">
        <v>2708</v>
      </c>
      <c r="E911" s="84" t="b">
        <v>0</v>
      </c>
      <c r="F911" s="84" t="b">
        <v>0</v>
      </c>
      <c r="G911" s="84" t="b">
        <v>0</v>
      </c>
    </row>
    <row r="912" spans="1:7" ht="15">
      <c r="A912" s="84" t="s">
        <v>3374</v>
      </c>
      <c r="B912" s="84">
        <v>2</v>
      </c>
      <c r="C912" s="123">
        <v>0.010626318387488308</v>
      </c>
      <c r="D912" s="84" t="s">
        <v>2708</v>
      </c>
      <c r="E912" s="84" t="b">
        <v>0</v>
      </c>
      <c r="F912" s="84" t="b">
        <v>0</v>
      </c>
      <c r="G912" s="84" t="b">
        <v>0</v>
      </c>
    </row>
    <row r="913" spans="1:7" ht="15">
      <c r="A913" s="84" t="s">
        <v>3525</v>
      </c>
      <c r="B913" s="84">
        <v>2</v>
      </c>
      <c r="C913" s="123">
        <v>0.010626318387488308</v>
      </c>
      <c r="D913" s="84" t="s">
        <v>2708</v>
      </c>
      <c r="E913" s="84" t="b">
        <v>1</v>
      </c>
      <c r="F913" s="84" t="b">
        <v>0</v>
      </c>
      <c r="G913" s="84" t="b">
        <v>0</v>
      </c>
    </row>
    <row r="914" spans="1:7" ht="15">
      <c r="A914" s="84" t="s">
        <v>3526</v>
      </c>
      <c r="B914" s="84">
        <v>2</v>
      </c>
      <c r="C914" s="123">
        <v>0.010626318387488308</v>
      </c>
      <c r="D914" s="84" t="s">
        <v>2708</v>
      </c>
      <c r="E914" s="84" t="b">
        <v>0</v>
      </c>
      <c r="F914" s="84" t="b">
        <v>0</v>
      </c>
      <c r="G914" s="84" t="b">
        <v>0</v>
      </c>
    </row>
    <row r="915" spans="1:7" ht="15">
      <c r="A915" s="84" t="s">
        <v>350</v>
      </c>
      <c r="B915" s="84">
        <v>11</v>
      </c>
      <c r="C915" s="123">
        <v>0</v>
      </c>
      <c r="D915" s="84" t="s">
        <v>2709</v>
      </c>
      <c r="E915" s="84" t="b">
        <v>0</v>
      </c>
      <c r="F915" s="84" t="b">
        <v>0</v>
      </c>
      <c r="G915" s="84" t="b">
        <v>0</v>
      </c>
    </row>
    <row r="916" spans="1:7" ht="15">
      <c r="A916" s="84" t="s">
        <v>584</v>
      </c>
      <c r="B916" s="84">
        <v>7</v>
      </c>
      <c r="C916" s="123">
        <v>0.00941138709594368</v>
      </c>
      <c r="D916" s="84" t="s">
        <v>2709</v>
      </c>
      <c r="E916" s="84" t="b">
        <v>0</v>
      </c>
      <c r="F916" s="84" t="b">
        <v>0</v>
      </c>
      <c r="G916" s="84" t="b">
        <v>0</v>
      </c>
    </row>
    <row r="917" spans="1:7" ht="15">
      <c r="A917" s="84" t="s">
        <v>2867</v>
      </c>
      <c r="B917" s="84">
        <v>6</v>
      </c>
      <c r="C917" s="123">
        <v>0.010818141155119783</v>
      </c>
      <c r="D917" s="84" t="s">
        <v>2709</v>
      </c>
      <c r="E917" s="84" t="b">
        <v>0</v>
      </c>
      <c r="F917" s="84" t="b">
        <v>0</v>
      </c>
      <c r="G917" s="84" t="b">
        <v>0</v>
      </c>
    </row>
    <row r="918" spans="1:7" ht="15">
      <c r="A918" s="84" t="s">
        <v>2868</v>
      </c>
      <c r="B918" s="84">
        <v>6</v>
      </c>
      <c r="C918" s="123">
        <v>0.010818141155119783</v>
      </c>
      <c r="D918" s="84" t="s">
        <v>2709</v>
      </c>
      <c r="E918" s="84" t="b">
        <v>0</v>
      </c>
      <c r="F918" s="84" t="b">
        <v>0</v>
      </c>
      <c r="G918" s="84" t="b">
        <v>0</v>
      </c>
    </row>
    <row r="919" spans="1:7" ht="15">
      <c r="A919" s="84" t="s">
        <v>589</v>
      </c>
      <c r="B919" s="84">
        <v>6</v>
      </c>
      <c r="C919" s="123">
        <v>0.010818141155119783</v>
      </c>
      <c r="D919" s="84" t="s">
        <v>2709</v>
      </c>
      <c r="E919" s="84" t="b">
        <v>0</v>
      </c>
      <c r="F919" s="84" t="b">
        <v>0</v>
      </c>
      <c r="G919" s="84" t="b">
        <v>0</v>
      </c>
    </row>
    <row r="920" spans="1:7" ht="15">
      <c r="A920" s="84" t="s">
        <v>2869</v>
      </c>
      <c r="B920" s="84">
        <v>6</v>
      </c>
      <c r="C920" s="123">
        <v>0.010818141155119783</v>
      </c>
      <c r="D920" s="84" t="s">
        <v>2709</v>
      </c>
      <c r="E920" s="84" t="b">
        <v>0</v>
      </c>
      <c r="F920" s="84" t="b">
        <v>0</v>
      </c>
      <c r="G920" s="84" t="b">
        <v>0</v>
      </c>
    </row>
    <row r="921" spans="1:7" ht="15">
      <c r="A921" s="84" t="s">
        <v>2870</v>
      </c>
      <c r="B921" s="84">
        <v>6</v>
      </c>
      <c r="C921" s="123">
        <v>0.010818141155119783</v>
      </c>
      <c r="D921" s="84" t="s">
        <v>2709</v>
      </c>
      <c r="E921" s="84" t="b">
        <v>0</v>
      </c>
      <c r="F921" s="84" t="b">
        <v>0</v>
      </c>
      <c r="G921" s="84" t="b">
        <v>0</v>
      </c>
    </row>
    <row r="922" spans="1:7" ht="15">
      <c r="A922" s="84" t="s">
        <v>2871</v>
      </c>
      <c r="B922" s="84">
        <v>6</v>
      </c>
      <c r="C922" s="123">
        <v>0.010818141155119783</v>
      </c>
      <c r="D922" s="84" t="s">
        <v>2709</v>
      </c>
      <c r="E922" s="84" t="b">
        <v>0</v>
      </c>
      <c r="F922" s="84" t="b">
        <v>1</v>
      </c>
      <c r="G922" s="84" t="b">
        <v>0</v>
      </c>
    </row>
    <row r="923" spans="1:7" ht="15">
      <c r="A923" s="84" t="s">
        <v>2872</v>
      </c>
      <c r="B923" s="84">
        <v>6</v>
      </c>
      <c r="C923" s="123">
        <v>0.010818141155119783</v>
      </c>
      <c r="D923" s="84" t="s">
        <v>2709</v>
      </c>
      <c r="E923" s="84" t="b">
        <v>0</v>
      </c>
      <c r="F923" s="84" t="b">
        <v>0</v>
      </c>
      <c r="G923" s="84" t="b">
        <v>0</v>
      </c>
    </row>
    <row r="924" spans="1:7" ht="15">
      <c r="A924" s="84" t="s">
        <v>352</v>
      </c>
      <c r="B924" s="84">
        <v>6</v>
      </c>
      <c r="C924" s="123">
        <v>0.010818141155119783</v>
      </c>
      <c r="D924" s="84" t="s">
        <v>2709</v>
      </c>
      <c r="E924" s="84" t="b">
        <v>0</v>
      </c>
      <c r="F924" s="84" t="b">
        <v>0</v>
      </c>
      <c r="G924" s="84" t="b">
        <v>0</v>
      </c>
    </row>
    <row r="925" spans="1:7" ht="15">
      <c r="A925" s="84" t="s">
        <v>368</v>
      </c>
      <c r="B925" s="84">
        <v>6</v>
      </c>
      <c r="C925" s="123">
        <v>0.010818141155119783</v>
      </c>
      <c r="D925" s="84" t="s">
        <v>2709</v>
      </c>
      <c r="E925" s="84" t="b">
        <v>0</v>
      </c>
      <c r="F925" s="84" t="b">
        <v>0</v>
      </c>
      <c r="G925" s="84" t="b">
        <v>0</v>
      </c>
    </row>
    <row r="926" spans="1:7" ht="15">
      <c r="A926" s="84" t="s">
        <v>2787</v>
      </c>
      <c r="B926" s="84">
        <v>6</v>
      </c>
      <c r="C926" s="123">
        <v>0.010818141155119783</v>
      </c>
      <c r="D926" s="84" t="s">
        <v>2709</v>
      </c>
      <c r="E926" s="84" t="b">
        <v>0</v>
      </c>
      <c r="F926" s="84" t="b">
        <v>0</v>
      </c>
      <c r="G926" s="84" t="b">
        <v>0</v>
      </c>
    </row>
    <row r="927" spans="1:7" ht="15">
      <c r="A927" s="84" t="s">
        <v>3393</v>
      </c>
      <c r="B927" s="84">
        <v>6</v>
      </c>
      <c r="C927" s="123">
        <v>0.010818141155119783</v>
      </c>
      <c r="D927" s="84" t="s">
        <v>2709</v>
      </c>
      <c r="E927" s="84" t="b">
        <v>0</v>
      </c>
      <c r="F927" s="84" t="b">
        <v>0</v>
      </c>
      <c r="G927" s="84" t="b">
        <v>0</v>
      </c>
    </row>
    <row r="928" spans="1:7" ht="15">
      <c r="A928" s="84" t="s">
        <v>602</v>
      </c>
      <c r="B928" s="84">
        <v>4</v>
      </c>
      <c r="C928" s="123">
        <v>0.015459491244892123</v>
      </c>
      <c r="D928" s="84" t="s">
        <v>2709</v>
      </c>
      <c r="E928" s="84" t="b">
        <v>0</v>
      </c>
      <c r="F928" s="84" t="b">
        <v>0</v>
      </c>
      <c r="G928" s="84" t="b">
        <v>0</v>
      </c>
    </row>
    <row r="929" spans="1:7" ht="15">
      <c r="A929" s="84" t="s">
        <v>3372</v>
      </c>
      <c r="B929" s="84">
        <v>2</v>
      </c>
      <c r="C929" s="123">
        <v>0.01014195465060608</v>
      </c>
      <c r="D929" s="84" t="s">
        <v>2709</v>
      </c>
      <c r="E929" s="84" t="b">
        <v>0</v>
      </c>
      <c r="F929" s="84" t="b">
        <v>0</v>
      </c>
      <c r="G929" s="84" t="b">
        <v>0</v>
      </c>
    </row>
    <row r="930" spans="1:7" ht="15">
      <c r="A930" s="84" t="s">
        <v>2842</v>
      </c>
      <c r="B930" s="84">
        <v>2</v>
      </c>
      <c r="C930" s="123">
        <v>0.01014195465060608</v>
      </c>
      <c r="D930" s="84" t="s">
        <v>2709</v>
      </c>
      <c r="E930" s="84" t="b">
        <v>0</v>
      </c>
      <c r="F930" s="84" t="b">
        <v>0</v>
      </c>
      <c r="G930" s="84" t="b">
        <v>0</v>
      </c>
    </row>
    <row r="931" spans="1:7" ht="15">
      <c r="A931" s="84" t="s">
        <v>3339</v>
      </c>
      <c r="B931" s="84">
        <v>2</v>
      </c>
      <c r="C931" s="123">
        <v>0.01014195465060608</v>
      </c>
      <c r="D931" s="84" t="s">
        <v>2709</v>
      </c>
      <c r="E931" s="84" t="b">
        <v>0</v>
      </c>
      <c r="F931" s="84" t="b">
        <v>0</v>
      </c>
      <c r="G931" s="84" t="b">
        <v>0</v>
      </c>
    </row>
    <row r="932" spans="1:7" ht="15">
      <c r="A932" s="84" t="s">
        <v>602</v>
      </c>
      <c r="B932" s="84">
        <v>12</v>
      </c>
      <c r="C932" s="123">
        <v>0.0023174737506141273</v>
      </c>
      <c r="D932" s="84" t="s">
        <v>2710</v>
      </c>
      <c r="E932" s="84" t="b">
        <v>0</v>
      </c>
      <c r="F932" s="84" t="b">
        <v>0</v>
      </c>
      <c r="G932" s="84" t="b">
        <v>0</v>
      </c>
    </row>
    <row r="933" spans="1:7" ht="15">
      <c r="A933" s="84" t="s">
        <v>584</v>
      </c>
      <c r="B933" s="84">
        <v>12</v>
      </c>
      <c r="C933" s="123">
        <v>0.0023174737506141273</v>
      </c>
      <c r="D933" s="84" t="s">
        <v>2710</v>
      </c>
      <c r="E933" s="84" t="b">
        <v>0</v>
      </c>
      <c r="F933" s="84" t="b">
        <v>0</v>
      </c>
      <c r="G933" s="84" t="b">
        <v>0</v>
      </c>
    </row>
    <row r="934" spans="1:7" ht="15">
      <c r="A934" s="84" t="s">
        <v>2874</v>
      </c>
      <c r="B934" s="84">
        <v>5</v>
      </c>
      <c r="C934" s="123">
        <v>0.011527037443633831</v>
      </c>
      <c r="D934" s="84" t="s">
        <v>2710</v>
      </c>
      <c r="E934" s="84" t="b">
        <v>0</v>
      </c>
      <c r="F934" s="84" t="b">
        <v>0</v>
      </c>
      <c r="G934" s="84" t="b">
        <v>0</v>
      </c>
    </row>
    <row r="935" spans="1:7" ht="15">
      <c r="A935" s="84" t="s">
        <v>350</v>
      </c>
      <c r="B935" s="84">
        <v>5</v>
      </c>
      <c r="C935" s="123">
        <v>0.011527037443633831</v>
      </c>
      <c r="D935" s="84" t="s">
        <v>2710</v>
      </c>
      <c r="E935" s="84" t="b">
        <v>0</v>
      </c>
      <c r="F935" s="84" t="b">
        <v>0</v>
      </c>
      <c r="G935" s="84" t="b">
        <v>0</v>
      </c>
    </row>
    <row r="936" spans="1:7" ht="15">
      <c r="A936" s="84" t="s">
        <v>2836</v>
      </c>
      <c r="B936" s="84">
        <v>4</v>
      </c>
      <c r="C936" s="123">
        <v>0.014151602168603875</v>
      </c>
      <c r="D936" s="84" t="s">
        <v>2710</v>
      </c>
      <c r="E936" s="84" t="b">
        <v>0</v>
      </c>
      <c r="F936" s="84" t="b">
        <v>0</v>
      </c>
      <c r="G936" s="84" t="b">
        <v>0</v>
      </c>
    </row>
    <row r="937" spans="1:7" ht="15">
      <c r="A937" s="84" t="s">
        <v>2835</v>
      </c>
      <c r="B937" s="84">
        <v>3</v>
      </c>
      <c r="C937" s="123">
        <v>0.010613701626452905</v>
      </c>
      <c r="D937" s="84" t="s">
        <v>2710</v>
      </c>
      <c r="E937" s="84" t="b">
        <v>0</v>
      </c>
      <c r="F937" s="84" t="b">
        <v>0</v>
      </c>
      <c r="G937" s="84" t="b">
        <v>0</v>
      </c>
    </row>
    <row r="938" spans="1:7" ht="15">
      <c r="A938" s="84" t="s">
        <v>2875</v>
      </c>
      <c r="B938" s="84">
        <v>3</v>
      </c>
      <c r="C938" s="123">
        <v>0.010613701626452905</v>
      </c>
      <c r="D938" s="84" t="s">
        <v>2710</v>
      </c>
      <c r="E938" s="84" t="b">
        <v>0</v>
      </c>
      <c r="F938" s="84" t="b">
        <v>0</v>
      </c>
      <c r="G938" s="84" t="b">
        <v>0</v>
      </c>
    </row>
    <row r="939" spans="1:7" ht="15">
      <c r="A939" s="84" t="s">
        <v>2876</v>
      </c>
      <c r="B939" s="84">
        <v>3</v>
      </c>
      <c r="C939" s="123">
        <v>0.010613701626452905</v>
      </c>
      <c r="D939" s="84" t="s">
        <v>2710</v>
      </c>
      <c r="E939" s="84" t="b">
        <v>0</v>
      </c>
      <c r="F939" s="84" t="b">
        <v>0</v>
      </c>
      <c r="G939" s="84" t="b">
        <v>0</v>
      </c>
    </row>
    <row r="940" spans="1:7" ht="15">
      <c r="A940" s="84" t="s">
        <v>2877</v>
      </c>
      <c r="B940" s="84">
        <v>3</v>
      </c>
      <c r="C940" s="123">
        <v>0.010613701626452905</v>
      </c>
      <c r="D940" s="84" t="s">
        <v>2710</v>
      </c>
      <c r="E940" s="84" t="b">
        <v>0</v>
      </c>
      <c r="F940" s="84" t="b">
        <v>0</v>
      </c>
      <c r="G940" s="84" t="b">
        <v>0</v>
      </c>
    </row>
    <row r="941" spans="1:7" ht="15">
      <c r="A941" s="84" t="s">
        <v>2878</v>
      </c>
      <c r="B941" s="84">
        <v>3</v>
      </c>
      <c r="C941" s="123">
        <v>0.010613701626452905</v>
      </c>
      <c r="D941" s="84" t="s">
        <v>2710</v>
      </c>
      <c r="E941" s="84" t="b">
        <v>1</v>
      </c>
      <c r="F941" s="84" t="b">
        <v>0</v>
      </c>
      <c r="G941" s="84" t="b">
        <v>0</v>
      </c>
    </row>
    <row r="942" spans="1:7" ht="15">
      <c r="A942" s="84" t="s">
        <v>3531</v>
      </c>
      <c r="B942" s="84">
        <v>3</v>
      </c>
      <c r="C942" s="123">
        <v>0.010613701626452905</v>
      </c>
      <c r="D942" s="84" t="s">
        <v>2710</v>
      </c>
      <c r="E942" s="84" t="b">
        <v>0</v>
      </c>
      <c r="F942" s="84" t="b">
        <v>0</v>
      </c>
      <c r="G942" s="84" t="b">
        <v>0</v>
      </c>
    </row>
    <row r="943" spans="1:7" ht="15">
      <c r="A943" s="84" t="s">
        <v>3532</v>
      </c>
      <c r="B943" s="84">
        <v>3</v>
      </c>
      <c r="C943" s="123">
        <v>0.010613701626452905</v>
      </c>
      <c r="D943" s="84" t="s">
        <v>2710</v>
      </c>
      <c r="E943" s="84" t="b">
        <v>0</v>
      </c>
      <c r="F943" s="84" t="b">
        <v>0</v>
      </c>
      <c r="G943" s="84" t="b">
        <v>0</v>
      </c>
    </row>
    <row r="944" spans="1:7" ht="15">
      <c r="A944" s="84" t="s">
        <v>3533</v>
      </c>
      <c r="B944" s="84">
        <v>3</v>
      </c>
      <c r="C944" s="123">
        <v>0.010613701626452905</v>
      </c>
      <c r="D944" s="84" t="s">
        <v>2710</v>
      </c>
      <c r="E944" s="84" t="b">
        <v>0</v>
      </c>
      <c r="F944" s="84" t="b">
        <v>0</v>
      </c>
      <c r="G944" s="84" t="b">
        <v>0</v>
      </c>
    </row>
    <row r="945" spans="1:7" ht="15">
      <c r="A945" s="84" t="s">
        <v>3534</v>
      </c>
      <c r="B945" s="84">
        <v>3</v>
      </c>
      <c r="C945" s="123">
        <v>0.010613701626452905</v>
      </c>
      <c r="D945" s="84" t="s">
        <v>2710</v>
      </c>
      <c r="E945" s="84" t="b">
        <v>0</v>
      </c>
      <c r="F945" s="84" t="b">
        <v>0</v>
      </c>
      <c r="G945" s="84" t="b">
        <v>0</v>
      </c>
    </row>
    <row r="946" spans="1:7" ht="15">
      <c r="A946" s="84" t="s">
        <v>3535</v>
      </c>
      <c r="B946" s="84">
        <v>3</v>
      </c>
      <c r="C946" s="123">
        <v>0.010613701626452905</v>
      </c>
      <c r="D946" s="84" t="s">
        <v>2710</v>
      </c>
      <c r="E946" s="84" t="b">
        <v>0</v>
      </c>
      <c r="F946" s="84" t="b">
        <v>0</v>
      </c>
      <c r="G946" s="84" t="b">
        <v>0</v>
      </c>
    </row>
    <row r="947" spans="1:7" ht="15">
      <c r="A947" s="84" t="s">
        <v>3407</v>
      </c>
      <c r="B947" s="84">
        <v>2</v>
      </c>
      <c r="C947" s="123">
        <v>0.009032370629365063</v>
      </c>
      <c r="D947" s="84" t="s">
        <v>2710</v>
      </c>
      <c r="E947" s="84" t="b">
        <v>0</v>
      </c>
      <c r="F947" s="84" t="b">
        <v>0</v>
      </c>
      <c r="G947" s="84" t="b">
        <v>0</v>
      </c>
    </row>
    <row r="948" spans="1:7" ht="15">
      <c r="A948" s="84" t="s">
        <v>3356</v>
      </c>
      <c r="B948" s="84">
        <v>2</v>
      </c>
      <c r="C948" s="123">
        <v>0.009032370629365063</v>
      </c>
      <c r="D948" s="84" t="s">
        <v>2710</v>
      </c>
      <c r="E948" s="84" t="b">
        <v>0</v>
      </c>
      <c r="F948" s="84" t="b">
        <v>0</v>
      </c>
      <c r="G948" s="84" t="b">
        <v>0</v>
      </c>
    </row>
    <row r="949" spans="1:7" ht="15">
      <c r="A949" s="84" t="s">
        <v>3599</v>
      </c>
      <c r="B949" s="84">
        <v>2</v>
      </c>
      <c r="C949" s="123">
        <v>0.009032370629365063</v>
      </c>
      <c r="D949" s="84" t="s">
        <v>2710</v>
      </c>
      <c r="E949" s="84" t="b">
        <v>0</v>
      </c>
      <c r="F949" s="84" t="b">
        <v>0</v>
      </c>
      <c r="G949" s="84" t="b">
        <v>0</v>
      </c>
    </row>
    <row r="950" spans="1:7" ht="15">
      <c r="A950" s="84" t="s">
        <v>3530</v>
      </c>
      <c r="B950" s="84">
        <v>2</v>
      </c>
      <c r="C950" s="123">
        <v>0.009032370629365063</v>
      </c>
      <c r="D950" s="84" t="s">
        <v>2710</v>
      </c>
      <c r="E950" s="84" t="b">
        <v>0</v>
      </c>
      <c r="F950" s="84" t="b">
        <v>0</v>
      </c>
      <c r="G950" s="84" t="b">
        <v>0</v>
      </c>
    </row>
    <row r="951" spans="1:7" ht="15">
      <c r="A951" s="84" t="s">
        <v>3428</v>
      </c>
      <c r="B951" s="84">
        <v>2</v>
      </c>
      <c r="C951" s="123">
        <v>0.009032370629365063</v>
      </c>
      <c r="D951" s="84" t="s">
        <v>2710</v>
      </c>
      <c r="E951" s="84" t="b">
        <v>0</v>
      </c>
      <c r="F951" s="84" t="b">
        <v>0</v>
      </c>
      <c r="G951" s="84" t="b">
        <v>0</v>
      </c>
    </row>
    <row r="952" spans="1:7" ht="15">
      <c r="A952" s="84" t="s">
        <v>3595</v>
      </c>
      <c r="B952" s="84">
        <v>2</v>
      </c>
      <c r="C952" s="123">
        <v>0.009032370629365063</v>
      </c>
      <c r="D952" s="84" t="s">
        <v>2710</v>
      </c>
      <c r="E952" s="84" t="b">
        <v>0</v>
      </c>
      <c r="F952" s="84" t="b">
        <v>0</v>
      </c>
      <c r="G952" s="84" t="b">
        <v>0</v>
      </c>
    </row>
    <row r="953" spans="1:7" ht="15">
      <c r="A953" s="84" t="s">
        <v>3381</v>
      </c>
      <c r="B953" s="84">
        <v>2</v>
      </c>
      <c r="C953" s="123">
        <v>0.009032370629365063</v>
      </c>
      <c r="D953" s="84" t="s">
        <v>2710</v>
      </c>
      <c r="E953" s="84" t="b">
        <v>0</v>
      </c>
      <c r="F953" s="84" t="b">
        <v>0</v>
      </c>
      <c r="G953" s="84" t="b">
        <v>0</v>
      </c>
    </row>
    <row r="954" spans="1:7" ht="15">
      <c r="A954" s="84" t="s">
        <v>3596</v>
      </c>
      <c r="B954" s="84">
        <v>2</v>
      </c>
      <c r="C954" s="123">
        <v>0.009032370629365063</v>
      </c>
      <c r="D954" s="84" t="s">
        <v>2710</v>
      </c>
      <c r="E954" s="84" t="b">
        <v>0</v>
      </c>
      <c r="F954" s="84" t="b">
        <v>0</v>
      </c>
      <c r="G954" s="84" t="b">
        <v>0</v>
      </c>
    </row>
    <row r="955" spans="1:7" ht="15">
      <c r="A955" s="84" t="s">
        <v>3498</v>
      </c>
      <c r="B955" s="84">
        <v>2</v>
      </c>
      <c r="C955" s="123">
        <v>0.009032370629365063</v>
      </c>
      <c r="D955" s="84" t="s">
        <v>2710</v>
      </c>
      <c r="E955" s="84" t="b">
        <v>0</v>
      </c>
      <c r="F955" s="84" t="b">
        <v>0</v>
      </c>
      <c r="G955" s="84" t="b">
        <v>0</v>
      </c>
    </row>
    <row r="956" spans="1:7" ht="15">
      <c r="A956" s="84" t="s">
        <v>3597</v>
      </c>
      <c r="B956" s="84">
        <v>2</v>
      </c>
      <c r="C956" s="123">
        <v>0.009032370629365063</v>
      </c>
      <c r="D956" s="84" t="s">
        <v>2710</v>
      </c>
      <c r="E956" s="84" t="b">
        <v>1</v>
      </c>
      <c r="F956" s="84" t="b">
        <v>0</v>
      </c>
      <c r="G956" s="84" t="b">
        <v>0</v>
      </c>
    </row>
    <row r="957" spans="1:7" ht="15">
      <c r="A957" s="84" t="s">
        <v>3502</v>
      </c>
      <c r="B957" s="84">
        <v>2</v>
      </c>
      <c r="C957" s="123">
        <v>0.009032370629365063</v>
      </c>
      <c r="D957" s="84" t="s">
        <v>2710</v>
      </c>
      <c r="E957" s="84" t="b">
        <v>1</v>
      </c>
      <c r="F957" s="84" t="b">
        <v>0</v>
      </c>
      <c r="G957" s="84" t="b">
        <v>0</v>
      </c>
    </row>
    <row r="958" spans="1:7" ht="15">
      <c r="A958" s="84" t="s">
        <v>3598</v>
      </c>
      <c r="B958" s="84">
        <v>2</v>
      </c>
      <c r="C958" s="123">
        <v>0.009032370629365063</v>
      </c>
      <c r="D958" s="84" t="s">
        <v>2710</v>
      </c>
      <c r="E958" s="84" t="b">
        <v>0</v>
      </c>
      <c r="F958" s="84" t="b">
        <v>0</v>
      </c>
      <c r="G958" s="84" t="b">
        <v>0</v>
      </c>
    </row>
    <row r="959" spans="1:7" ht="15">
      <c r="A959" s="84" t="s">
        <v>2891</v>
      </c>
      <c r="B959" s="84">
        <v>2</v>
      </c>
      <c r="C959" s="123">
        <v>0.009032370629365063</v>
      </c>
      <c r="D959" s="84" t="s">
        <v>2710</v>
      </c>
      <c r="E959" s="84" t="b">
        <v>0</v>
      </c>
      <c r="F959" s="84" t="b">
        <v>0</v>
      </c>
      <c r="G959" s="84" t="b">
        <v>0</v>
      </c>
    </row>
    <row r="960" spans="1:7" ht="15">
      <c r="A960" s="84" t="s">
        <v>308</v>
      </c>
      <c r="B960" s="84">
        <v>2</v>
      </c>
      <c r="C960" s="123">
        <v>0.009032370629365063</v>
      </c>
      <c r="D960" s="84" t="s">
        <v>2710</v>
      </c>
      <c r="E960" s="84" t="b">
        <v>0</v>
      </c>
      <c r="F960" s="84" t="b">
        <v>0</v>
      </c>
      <c r="G960" s="84" t="b">
        <v>0</v>
      </c>
    </row>
    <row r="961" spans="1:7" ht="15">
      <c r="A961" s="84" t="s">
        <v>3450</v>
      </c>
      <c r="B961" s="84">
        <v>2</v>
      </c>
      <c r="C961" s="123">
        <v>0.009032370629365063</v>
      </c>
      <c r="D961" s="84" t="s">
        <v>2710</v>
      </c>
      <c r="E961" s="84" t="b">
        <v>0</v>
      </c>
      <c r="F961" s="84" t="b">
        <v>0</v>
      </c>
      <c r="G961" s="84" t="b">
        <v>0</v>
      </c>
    </row>
    <row r="962" spans="1:7" ht="15">
      <c r="A962" s="84" t="s">
        <v>3620</v>
      </c>
      <c r="B962" s="84">
        <v>2</v>
      </c>
      <c r="C962" s="123">
        <v>0.012377148358964854</v>
      </c>
      <c r="D962" s="84" t="s">
        <v>2710</v>
      </c>
      <c r="E962" s="84" t="b">
        <v>0</v>
      </c>
      <c r="F962" s="84" t="b">
        <v>0</v>
      </c>
      <c r="G962" s="84" t="b">
        <v>0</v>
      </c>
    </row>
    <row r="963" spans="1:7" ht="15">
      <c r="A963" s="84" t="s">
        <v>2880</v>
      </c>
      <c r="B963" s="84">
        <v>3</v>
      </c>
      <c r="C963" s="123">
        <v>0.005279101546829574</v>
      </c>
      <c r="D963" s="84" t="s">
        <v>2711</v>
      </c>
      <c r="E963" s="84" t="b">
        <v>0</v>
      </c>
      <c r="F963" s="84" t="b">
        <v>0</v>
      </c>
      <c r="G963" s="84" t="b">
        <v>0</v>
      </c>
    </row>
    <row r="964" spans="1:7" ht="15">
      <c r="A964" s="84" t="s">
        <v>2881</v>
      </c>
      <c r="B964" s="84">
        <v>3</v>
      </c>
      <c r="C964" s="123">
        <v>0.005279101546829574</v>
      </c>
      <c r="D964" s="84" t="s">
        <v>2711</v>
      </c>
      <c r="E964" s="84" t="b">
        <v>0</v>
      </c>
      <c r="F964" s="84" t="b">
        <v>0</v>
      </c>
      <c r="G964" s="84" t="b">
        <v>0</v>
      </c>
    </row>
    <row r="965" spans="1:7" ht="15">
      <c r="A965" s="84" t="s">
        <v>2882</v>
      </c>
      <c r="B965" s="84">
        <v>3</v>
      </c>
      <c r="C965" s="123">
        <v>0.005279101546829574</v>
      </c>
      <c r="D965" s="84" t="s">
        <v>2711</v>
      </c>
      <c r="E965" s="84" t="b">
        <v>0</v>
      </c>
      <c r="F965" s="84" t="b">
        <v>0</v>
      </c>
      <c r="G965" s="84" t="b">
        <v>0</v>
      </c>
    </row>
    <row r="966" spans="1:7" ht="15">
      <c r="A966" s="84" t="s">
        <v>2883</v>
      </c>
      <c r="B966" s="84">
        <v>3</v>
      </c>
      <c r="C966" s="123">
        <v>0.005279101546829574</v>
      </c>
      <c r="D966" s="84" t="s">
        <v>2711</v>
      </c>
      <c r="E966" s="84" t="b">
        <v>0</v>
      </c>
      <c r="F966" s="84" t="b">
        <v>0</v>
      </c>
      <c r="G966" s="84" t="b">
        <v>0</v>
      </c>
    </row>
    <row r="967" spans="1:7" ht="15">
      <c r="A967" s="84" t="s">
        <v>2884</v>
      </c>
      <c r="B967" s="84">
        <v>3</v>
      </c>
      <c r="C967" s="123">
        <v>0.005279101546829574</v>
      </c>
      <c r="D967" s="84" t="s">
        <v>2711</v>
      </c>
      <c r="E967" s="84" t="b">
        <v>0</v>
      </c>
      <c r="F967" s="84" t="b">
        <v>0</v>
      </c>
      <c r="G967" s="84" t="b">
        <v>0</v>
      </c>
    </row>
    <row r="968" spans="1:7" ht="15">
      <c r="A968" s="84" t="s">
        <v>584</v>
      </c>
      <c r="B968" s="84">
        <v>3</v>
      </c>
      <c r="C968" s="123">
        <v>0.005279101546829574</v>
      </c>
      <c r="D968" s="84" t="s">
        <v>2711</v>
      </c>
      <c r="E968" s="84" t="b">
        <v>0</v>
      </c>
      <c r="F968" s="84" t="b">
        <v>0</v>
      </c>
      <c r="G968" s="84" t="b">
        <v>0</v>
      </c>
    </row>
    <row r="969" spans="1:7" ht="15">
      <c r="A969" s="84" t="s">
        <v>2885</v>
      </c>
      <c r="B969" s="84">
        <v>2</v>
      </c>
      <c r="C969" s="123">
        <v>0.008479718187717781</v>
      </c>
      <c r="D969" s="84" t="s">
        <v>2711</v>
      </c>
      <c r="E969" s="84" t="b">
        <v>0</v>
      </c>
      <c r="F969" s="84" t="b">
        <v>0</v>
      </c>
      <c r="G969" s="84" t="b">
        <v>0</v>
      </c>
    </row>
    <row r="970" spans="1:7" ht="15">
      <c r="A970" s="84" t="s">
        <v>2886</v>
      </c>
      <c r="B970" s="84">
        <v>2</v>
      </c>
      <c r="C970" s="123">
        <v>0.008479718187717781</v>
      </c>
      <c r="D970" s="84" t="s">
        <v>2711</v>
      </c>
      <c r="E970" s="84" t="b">
        <v>0</v>
      </c>
      <c r="F970" s="84" t="b">
        <v>0</v>
      </c>
      <c r="G970" s="84" t="b">
        <v>0</v>
      </c>
    </row>
    <row r="971" spans="1:7" ht="15">
      <c r="A971" s="84" t="s">
        <v>222</v>
      </c>
      <c r="B971" s="84">
        <v>2</v>
      </c>
      <c r="C971" s="123">
        <v>0.008479718187717781</v>
      </c>
      <c r="D971" s="84" t="s">
        <v>2711</v>
      </c>
      <c r="E971" s="84" t="b">
        <v>0</v>
      </c>
      <c r="F971" s="84" t="b">
        <v>0</v>
      </c>
      <c r="G971" s="84" t="b">
        <v>0</v>
      </c>
    </row>
    <row r="972" spans="1:7" ht="15">
      <c r="A972" s="84" t="s">
        <v>2887</v>
      </c>
      <c r="B972" s="84">
        <v>2</v>
      </c>
      <c r="C972" s="123">
        <v>0.008479718187717781</v>
      </c>
      <c r="D972" s="84" t="s">
        <v>2711</v>
      </c>
      <c r="E972" s="84" t="b">
        <v>0</v>
      </c>
      <c r="F972" s="84" t="b">
        <v>0</v>
      </c>
      <c r="G972" s="84" t="b">
        <v>0</v>
      </c>
    </row>
    <row r="973" spans="1:7" ht="15">
      <c r="A973" s="84" t="s">
        <v>3380</v>
      </c>
      <c r="B973" s="84">
        <v>2</v>
      </c>
      <c r="C973" s="123">
        <v>0.008479718187717781</v>
      </c>
      <c r="D973" s="84" t="s">
        <v>2711</v>
      </c>
      <c r="E973" s="84" t="b">
        <v>1</v>
      </c>
      <c r="F973" s="84" t="b">
        <v>0</v>
      </c>
      <c r="G973" s="84" t="b">
        <v>0</v>
      </c>
    </row>
    <row r="974" spans="1:7" ht="15">
      <c r="A974" s="84" t="s">
        <v>3375</v>
      </c>
      <c r="B974" s="84">
        <v>2</v>
      </c>
      <c r="C974" s="123">
        <v>0.008479718187717781</v>
      </c>
      <c r="D974" s="84" t="s">
        <v>2711</v>
      </c>
      <c r="E974" s="84" t="b">
        <v>0</v>
      </c>
      <c r="F974" s="84" t="b">
        <v>0</v>
      </c>
      <c r="G974" s="84" t="b">
        <v>0</v>
      </c>
    </row>
    <row r="975" spans="1:7" ht="15">
      <c r="A975" s="84" t="s">
        <v>2810</v>
      </c>
      <c r="B975" s="84">
        <v>2</v>
      </c>
      <c r="C975" s="123">
        <v>0.008479718187717781</v>
      </c>
      <c r="D975" s="84" t="s">
        <v>2711</v>
      </c>
      <c r="E975" s="84" t="b">
        <v>0</v>
      </c>
      <c r="F975" s="84" t="b">
        <v>0</v>
      </c>
      <c r="G975" s="84" t="b">
        <v>0</v>
      </c>
    </row>
    <row r="976" spans="1:7" ht="15">
      <c r="A976" s="84" t="s">
        <v>3423</v>
      </c>
      <c r="B976" s="84">
        <v>2</v>
      </c>
      <c r="C976" s="123">
        <v>0.016959436375435562</v>
      </c>
      <c r="D976" s="84" t="s">
        <v>2711</v>
      </c>
      <c r="E976" s="84" t="b">
        <v>0</v>
      </c>
      <c r="F976" s="84" t="b">
        <v>1</v>
      </c>
      <c r="G976" s="84" t="b">
        <v>0</v>
      </c>
    </row>
    <row r="977" spans="1:7" ht="15">
      <c r="A977" s="84" t="s">
        <v>350</v>
      </c>
      <c r="B977" s="84">
        <v>2</v>
      </c>
      <c r="C977" s="123">
        <v>0.008479718187717781</v>
      </c>
      <c r="D977" s="84" t="s">
        <v>2711</v>
      </c>
      <c r="E977" s="84" t="b">
        <v>0</v>
      </c>
      <c r="F977" s="84" t="b">
        <v>0</v>
      </c>
      <c r="G977" s="84" t="b">
        <v>0</v>
      </c>
    </row>
    <row r="978" spans="1:7" ht="15">
      <c r="A978" s="84" t="s">
        <v>584</v>
      </c>
      <c r="B978" s="84">
        <v>13</v>
      </c>
      <c r="C978" s="123">
        <v>0</v>
      </c>
      <c r="D978" s="84" t="s">
        <v>2712</v>
      </c>
      <c r="E978" s="84" t="b">
        <v>0</v>
      </c>
      <c r="F978" s="84" t="b">
        <v>0</v>
      </c>
      <c r="G978" s="84" t="b">
        <v>0</v>
      </c>
    </row>
    <row r="979" spans="1:7" ht="15">
      <c r="A979" s="84" t="s">
        <v>602</v>
      </c>
      <c r="B979" s="84">
        <v>12</v>
      </c>
      <c r="C979" s="123">
        <v>0.0019223284567306126</v>
      </c>
      <c r="D979" s="84" t="s">
        <v>2712</v>
      </c>
      <c r="E979" s="84" t="b">
        <v>0</v>
      </c>
      <c r="F979" s="84" t="b">
        <v>0</v>
      </c>
      <c r="G979" s="84" t="b">
        <v>0</v>
      </c>
    </row>
    <row r="980" spans="1:7" ht="15">
      <c r="A980" s="84" t="s">
        <v>2835</v>
      </c>
      <c r="B980" s="84">
        <v>6</v>
      </c>
      <c r="C980" s="123">
        <v>0.009284574246724233</v>
      </c>
      <c r="D980" s="84" t="s">
        <v>2712</v>
      </c>
      <c r="E980" s="84" t="b">
        <v>0</v>
      </c>
      <c r="F980" s="84" t="b">
        <v>0</v>
      </c>
      <c r="G980" s="84" t="b">
        <v>0</v>
      </c>
    </row>
    <row r="981" spans="1:7" ht="15">
      <c r="A981" s="84" t="s">
        <v>2836</v>
      </c>
      <c r="B981" s="84">
        <v>6</v>
      </c>
      <c r="C981" s="123">
        <v>0.009284574246724233</v>
      </c>
      <c r="D981" s="84" t="s">
        <v>2712</v>
      </c>
      <c r="E981" s="84" t="b">
        <v>0</v>
      </c>
      <c r="F981" s="84" t="b">
        <v>0</v>
      </c>
      <c r="G981" s="84" t="b">
        <v>0</v>
      </c>
    </row>
    <row r="982" spans="1:7" ht="15">
      <c r="A982" s="84" t="s">
        <v>2842</v>
      </c>
      <c r="B982" s="84">
        <v>5</v>
      </c>
      <c r="C982" s="123">
        <v>0.011794547487992496</v>
      </c>
      <c r="D982" s="84" t="s">
        <v>2712</v>
      </c>
      <c r="E982" s="84" t="b">
        <v>0</v>
      </c>
      <c r="F982" s="84" t="b">
        <v>0</v>
      </c>
      <c r="G982" s="84" t="b">
        <v>0</v>
      </c>
    </row>
    <row r="983" spans="1:7" ht="15">
      <c r="A983" s="84" t="s">
        <v>2889</v>
      </c>
      <c r="B983" s="84">
        <v>3</v>
      </c>
      <c r="C983" s="123">
        <v>0.008803992132541582</v>
      </c>
      <c r="D983" s="84" t="s">
        <v>2712</v>
      </c>
      <c r="E983" s="84" t="b">
        <v>0</v>
      </c>
      <c r="F983" s="84" t="b">
        <v>0</v>
      </c>
      <c r="G983" s="84" t="b">
        <v>0</v>
      </c>
    </row>
    <row r="984" spans="1:7" ht="15">
      <c r="A984" s="84" t="s">
        <v>2890</v>
      </c>
      <c r="B984" s="84">
        <v>3</v>
      </c>
      <c r="C984" s="123">
        <v>0.015400138511154425</v>
      </c>
      <c r="D984" s="84" t="s">
        <v>2712</v>
      </c>
      <c r="E984" s="84" t="b">
        <v>0</v>
      </c>
      <c r="F984" s="84" t="b">
        <v>0</v>
      </c>
      <c r="G984" s="84" t="b">
        <v>0</v>
      </c>
    </row>
    <row r="985" spans="1:7" ht="15">
      <c r="A985" s="84" t="s">
        <v>2868</v>
      </c>
      <c r="B985" s="84">
        <v>3</v>
      </c>
      <c r="C985" s="123">
        <v>0.008803992132541582</v>
      </c>
      <c r="D985" s="84" t="s">
        <v>2712</v>
      </c>
      <c r="E985" s="84" t="b">
        <v>0</v>
      </c>
      <c r="F985" s="84" t="b">
        <v>0</v>
      </c>
      <c r="G985" s="84" t="b">
        <v>0</v>
      </c>
    </row>
    <row r="986" spans="1:7" ht="15">
      <c r="A986" s="84" t="s">
        <v>2891</v>
      </c>
      <c r="B986" s="84">
        <v>3</v>
      </c>
      <c r="C986" s="123">
        <v>0.008803992132541582</v>
      </c>
      <c r="D986" s="84" t="s">
        <v>2712</v>
      </c>
      <c r="E986" s="84" t="b">
        <v>0</v>
      </c>
      <c r="F986" s="84" t="b">
        <v>0</v>
      </c>
      <c r="G986" s="84" t="b">
        <v>0</v>
      </c>
    </row>
    <row r="987" spans="1:7" ht="15">
      <c r="A987" s="84" t="s">
        <v>2875</v>
      </c>
      <c r="B987" s="84">
        <v>3</v>
      </c>
      <c r="C987" s="123">
        <v>0.008803992132541582</v>
      </c>
      <c r="D987" s="84" t="s">
        <v>2712</v>
      </c>
      <c r="E987" s="84" t="b">
        <v>0</v>
      </c>
      <c r="F987" s="84" t="b">
        <v>0</v>
      </c>
      <c r="G987" s="84" t="b">
        <v>0</v>
      </c>
    </row>
    <row r="988" spans="1:7" ht="15">
      <c r="A988" s="84" t="s">
        <v>3376</v>
      </c>
      <c r="B988" s="84">
        <v>3</v>
      </c>
      <c r="C988" s="123">
        <v>0.011238433501974962</v>
      </c>
      <c r="D988" s="84" t="s">
        <v>2712</v>
      </c>
      <c r="E988" s="84" t="b">
        <v>0</v>
      </c>
      <c r="F988" s="84" t="b">
        <v>0</v>
      </c>
      <c r="G988" s="84" t="b">
        <v>0</v>
      </c>
    </row>
    <row r="989" spans="1:7" ht="15">
      <c r="A989" s="84" t="s">
        <v>2901</v>
      </c>
      <c r="B989" s="84">
        <v>3</v>
      </c>
      <c r="C989" s="123">
        <v>0.011238433501974962</v>
      </c>
      <c r="D989" s="84" t="s">
        <v>2712</v>
      </c>
      <c r="E989" s="84" t="b">
        <v>0</v>
      </c>
      <c r="F989" s="84" t="b">
        <v>0</v>
      </c>
      <c r="G989" s="84" t="b">
        <v>0</v>
      </c>
    </row>
    <row r="990" spans="1:7" ht="15">
      <c r="A990" s="84" t="s">
        <v>2880</v>
      </c>
      <c r="B990" s="84">
        <v>2</v>
      </c>
      <c r="C990" s="123">
        <v>0.007492289001316641</v>
      </c>
      <c r="D990" s="84" t="s">
        <v>2712</v>
      </c>
      <c r="E990" s="84" t="b">
        <v>0</v>
      </c>
      <c r="F990" s="84" t="b">
        <v>0</v>
      </c>
      <c r="G990" s="84" t="b">
        <v>0</v>
      </c>
    </row>
    <row r="991" spans="1:7" ht="15">
      <c r="A991" s="84" t="s">
        <v>3632</v>
      </c>
      <c r="B991" s="84">
        <v>2</v>
      </c>
      <c r="C991" s="123">
        <v>0.010266759007436283</v>
      </c>
      <c r="D991" s="84" t="s">
        <v>2712</v>
      </c>
      <c r="E991" s="84" t="b">
        <v>0</v>
      </c>
      <c r="F991" s="84" t="b">
        <v>0</v>
      </c>
      <c r="G991" s="84" t="b">
        <v>0</v>
      </c>
    </row>
    <row r="992" spans="1:7" ht="15">
      <c r="A992" s="84" t="s">
        <v>2838</v>
      </c>
      <c r="B992" s="84">
        <v>2</v>
      </c>
      <c r="C992" s="123">
        <v>0.007492289001316641</v>
      </c>
      <c r="D992" s="84" t="s">
        <v>2712</v>
      </c>
      <c r="E992" s="84" t="b">
        <v>0</v>
      </c>
      <c r="F992" s="84" t="b">
        <v>0</v>
      </c>
      <c r="G992" s="84" t="b">
        <v>0</v>
      </c>
    </row>
    <row r="993" spans="1:7" ht="15">
      <c r="A993" s="84" t="s">
        <v>2874</v>
      </c>
      <c r="B993" s="84">
        <v>2</v>
      </c>
      <c r="C993" s="123">
        <v>0.007492289001316641</v>
      </c>
      <c r="D993" s="84" t="s">
        <v>2712</v>
      </c>
      <c r="E993" s="84" t="b">
        <v>0</v>
      </c>
      <c r="F993" s="84" t="b">
        <v>0</v>
      </c>
      <c r="G993" s="84" t="b">
        <v>0</v>
      </c>
    </row>
    <row r="994" spans="1:7" ht="15">
      <c r="A994" s="84" t="s">
        <v>3355</v>
      </c>
      <c r="B994" s="84">
        <v>2</v>
      </c>
      <c r="C994" s="123">
        <v>0.007492289001316641</v>
      </c>
      <c r="D994" s="84" t="s">
        <v>2712</v>
      </c>
      <c r="E994" s="84" t="b">
        <v>0</v>
      </c>
      <c r="F994" s="84" t="b">
        <v>0</v>
      </c>
      <c r="G994" s="84" t="b">
        <v>0</v>
      </c>
    </row>
    <row r="995" spans="1:7" ht="15">
      <c r="A995" s="84" t="s">
        <v>3499</v>
      </c>
      <c r="B995" s="84">
        <v>2</v>
      </c>
      <c r="C995" s="123">
        <v>0.007492289001316641</v>
      </c>
      <c r="D995" s="84" t="s">
        <v>2712</v>
      </c>
      <c r="E995" s="84" t="b">
        <v>0</v>
      </c>
      <c r="F995" s="84" t="b">
        <v>0</v>
      </c>
      <c r="G995" s="84" t="b">
        <v>0</v>
      </c>
    </row>
    <row r="996" spans="1:7" ht="15">
      <c r="A996" s="84" t="s">
        <v>3354</v>
      </c>
      <c r="B996" s="84">
        <v>2</v>
      </c>
      <c r="C996" s="123">
        <v>0.007492289001316641</v>
      </c>
      <c r="D996" s="84" t="s">
        <v>2712</v>
      </c>
      <c r="E996" s="84" t="b">
        <v>0</v>
      </c>
      <c r="F996" s="84" t="b">
        <v>0</v>
      </c>
      <c r="G996" s="84" t="b">
        <v>0</v>
      </c>
    </row>
    <row r="997" spans="1:7" ht="15">
      <c r="A997" s="84" t="s">
        <v>3536</v>
      </c>
      <c r="B997" s="84">
        <v>2</v>
      </c>
      <c r="C997" s="123">
        <v>0.007492289001316641</v>
      </c>
      <c r="D997" s="84" t="s">
        <v>2712</v>
      </c>
      <c r="E997" s="84" t="b">
        <v>0</v>
      </c>
      <c r="F997" s="84" t="b">
        <v>0</v>
      </c>
      <c r="G997" s="84" t="b">
        <v>0</v>
      </c>
    </row>
    <row r="998" spans="1:7" ht="15">
      <c r="A998" s="84" t="s">
        <v>3417</v>
      </c>
      <c r="B998" s="84">
        <v>2</v>
      </c>
      <c r="C998" s="123">
        <v>0.007492289001316641</v>
      </c>
      <c r="D998" s="84" t="s">
        <v>2712</v>
      </c>
      <c r="E998" s="84" t="b">
        <v>0</v>
      </c>
      <c r="F998" s="84" t="b">
        <v>0</v>
      </c>
      <c r="G998" s="84" t="b">
        <v>0</v>
      </c>
    </row>
    <row r="999" spans="1:7" ht="15">
      <c r="A999" s="84" t="s">
        <v>3399</v>
      </c>
      <c r="B999" s="84">
        <v>2</v>
      </c>
      <c r="C999" s="123">
        <v>0.007492289001316641</v>
      </c>
      <c r="D999" s="84" t="s">
        <v>2712</v>
      </c>
      <c r="E999" s="84" t="b">
        <v>0</v>
      </c>
      <c r="F999" s="84" t="b">
        <v>0</v>
      </c>
      <c r="G999" s="84" t="b">
        <v>0</v>
      </c>
    </row>
    <row r="1000" spans="1:7" ht="15">
      <c r="A1000" s="84" t="s">
        <v>3356</v>
      </c>
      <c r="B1000" s="84">
        <v>2</v>
      </c>
      <c r="C1000" s="123">
        <v>0.007492289001316641</v>
      </c>
      <c r="D1000" s="84" t="s">
        <v>2712</v>
      </c>
      <c r="E1000" s="84" t="b">
        <v>0</v>
      </c>
      <c r="F1000" s="84" t="b">
        <v>0</v>
      </c>
      <c r="G1000" s="84" t="b">
        <v>0</v>
      </c>
    </row>
    <row r="1001" spans="1:7" ht="15">
      <c r="A1001" s="84" t="s">
        <v>3594</v>
      </c>
      <c r="B1001" s="84">
        <v>2</v>
      </c>
      <c r="C1001" s="123">
        <v>0.007492289001316641</v>
      </c>
      <c r="D1001" s="84" t="s">
        <v>2712</v>
      </c>
      <c r="E1001" s="84" t="b">
        <v>0</v>
      </c>
      <c r="F1001" s="84" t="b">
        <v>0</v>
      </c>
      <c r="G1001" s="84" t="b">
        <v>0</v>
      </c>
    </row>
    <row r="1002" spans="1:7" ht="15">
      <c r="A1002" s="84" t="s">
        <v>3609</v>
      </c>
      <c r="B1002" s="84">
        <v>2</v>
      </c>
      <c r="C1002" s="123">
        <v>0.010266759007436283</v>
      </c>
      <c r="D1002" s="84" t="s">
        <v>2712</v>
      </c>
      <c r="E1002" s="84" t="b">
        <v>0</v>
      </c>
      <c r="F1002" s="84" t="b">
        <v>0</v>
      </c>
      <c r="G1002" s="84" t="b">
        <v>0</v>
      </c>
    </row>
    <row r="1003" spans="1:7" ht="15">
      <c r="A1003" s="84" t="s">
        <v>3592</v>
      </c>
      <c r="B1003" s="84">
        <v>2</v>
      </c>
      <c r="C1003" s="123">
        <v>0.007492289001316641</v>
      </c>
      <c r="D1003" s="84" t="s">
        <v>2712</v>
      </c>
      <c r="E1003" s="84" t="b">
        <v>1</v>
      </c>
      <c r="F1003" s="84" t="b">
        <v>0</v>
      </c>
      <c r="G1003" s="84" t="b">
        <v>0</v>
      </c>
    </row>
    <row r="1004" spans="1:7" ht="15">
      <c r="A1004" s="84" t="s">
        <v>2895</v>
      </c>
      <c r="B1004" s="84">
        <v>2</v>
      </c>
      <c r="C1004" s="123">
        <v>0.007492289001316641</v>
      </c>
      <c r="D1004" s="84" t="s">
        <v>2712</v>
      </c>
      <c r="E1004" s="84" t="b">
        <v>0</v>
      </c>
      <c r="F1004" s="84" t="b">
        <v>0</v>
      </c>
      <c r="G1004" s="84" t="b">
        <v>0</v>
      </c>
    </row>
    <row r="1005" spans="1:7" ht="15">
      <c r="A1005" s="84" t="s">
        <v>3370</v>
      </c>
      <c r="B1005" s="84">
        <v>2</v>
      </c>
      <c r="C1005" s="123">
        <v>0.007492289001316641</v>
      </c>
      <c r="D1005" s="84" t="s">
        <v>2712</v>
      </c>
      <c r="E1005" s="84" t="b">
        <v>0</v>
      </c>
      <c r="F1005" s="84" t="b">
        <v>0</v>
      </c>
      <c r="G1005" s="84" t="b">
        <v>0</v>
      </c>
    </row>
    <row r="1006" spans="1:7" ht="15">
      <c r="A1006" s="84" t="s">
        <v>3444</v>
      </c>
      <c r="B1006" s="84">
        <v>2</v>
      </c>
      <c r="C1006" s="123">
        <v>0.010266759007436283</v>
      </c>
      <c r="D1006" s="84" t="s">
        <v>2712</v>
      </c>
      <c r="E1006" s="84" t="b">
        <v>0</v>
      </c>
      <c r="F1006" s="84" t="b">
        <v>0</v>
      </c>
      <c r="G1006" s="84" t="b">
        <v>0</v>
      </c>
    </row>
    <row r="1007" spans="1:7" ht="15">
      <c r="A1007" s="84" t="s">
        <v>2893</v>
      </c>
      <c r="B1007" s="84">
        <v>2</v>
      </c>
      <c r="C1007" s="123">
        <v>0</v>
      </c>
      <c r="D1007" s="84" t="s">
        <v>2713</v>
      </c>
      <c r="E1007" s="84" t="b">
        <v>0</v>
      </c>
      <c r="F1007" s="84" t="b">
        <v>0</v>
      </c>
      <c r="G1007" s="84" t="b">
        <v>0</v>
      </c>
    </row>
    <row r="1008" spans="1:7" ht="15">
      <c r="A1008" s="84" t="s">
        <v>2894</v>
      </c>
      <c r="B1008" s="84">
        <v>2</v>
      </c>
      <c r="C1008" s="123">
        <v>0</v>
      </c>
      <c r="D1008" s="84" t="s">
        <v>2713</v>
      </c>
      <c r="E1008" s="84" t="b">
        <v>0</v>
      </c>
      <c r="F1008" s="84" t="b">
        <v>0</v>
      </c>
      <c r="G1008" s="84" t="b">
        <v>0</v>
      </c>
    </row>
    <row r="1009" spans="1:7" ht="15">
      <c r="A1009" s="84" t="s">
        <v>2895</v>
      </c>
      <c r="B1009" s="84">
        <v>2</v>
      </c>
      <c r="C1009" s="123">
        <v>0</v>
      </c>
      <c r="D1009" s="84" t="s">
        <v>2713</v>
      </c>
      <c r="E1009" s="84" t="b">
        <v>0</v>
      </c>
      <c r="F1009" s="84" t="b">
        <v>0</v>
      </c>
      <c r="G1009" s="84" t="b">
        <v>0</v>
      </c>
    </row>
    <row r="1010" spans="1:7" ht="15">
      <c r="A1010" s="84" t="s">
        <v>2896</v>
      </c>
      <c r="B1010" s="84">
        <v>2</v>
      </c>
      <c r="C1010" s="123">
        <v>0</v>
      </c>
      <c r="D1010" s="84" t="s">
        <v>2713</v>
      </c>
      <c r="E1010" s="84" t="b">
        <v>0</v>
      </c>
      <c r="F1010" s="84" t="b">
        <v>0</v>
      </c>
      <c r="G1010" s="84" t="b">
        <v>0</v>
      </c>
    </row>
    <row r="1011" spans="1:7" ht="15">
      <c r="A1011" s="84" t="s">
        <v>2897</v>
      </c>
      <c r="B1011" s="84">
        <v>2</v>
      </c>
      <c r="C1011" s="123">
        <v>0</v>
      </c>
      <c r="D1011" s="84" t="s">
        <v>2713</v>
      </c>
      <c r="E1011" s="84" t="b">
        <v>0</v>
      </c>
      <c r="F1011" s="84" t="b">
        <v>0</v>
      </c>
      <c r="G1011" s="84" t="b">
        <v>0</v>
      </c>
    </row>
    <row r="1012" spans="1:7" ht="15">
      <c r="A1012" s="84" t="s">
        <v>2898</v>
      </c>
      <c r="B1012" s="84">
        <v>2</v>
      </c>
      <c r="C1012" s="123">
        <v>0</v>
      </c>
      <c r="D1012" s="84" t="s">
        <v>2713</v>
      </c>
      <c r="E1012" s="84" t="b">
        <v>0</v>
      </c>
      <c r="F1012" s="84" t="b">
        <v>0</v>
      </c>
      <c r="G1012" s="84" t="b">
        <v>0</v>
      </c>
    </row>
    <row r="1013" spans="1:7" ht="15">
      <c r="A1013" s="84" t="s">
        <v>2899</v>
      </c>
      <c r="B1013" s="84">
        <v>2</v>
      </c>
      <c r="C1013" s="123">
        <v>0</v>
      </c>
      <c r="D1013" s="84" t="s">
        <v>2713</v>
      </c>
      <c r="E1013" s="84" t="b">
        <v>0</v>
      </c>
      <c r="F1013" s="84" t="b">
        <v>0</v>
      </c>
      <c r="G1013" s="84" t="b">
        <v>0</v>
      </c>
    </row>
    <row r="1014" spans="1:7" ht="15">
      <c r="A1014" s="84" t="s">
        <v>2900</v>
      </c>
      <c r="B1014" s="84">
        <v>2</v>
      </c>
      <c r="C1014" s="123">
        <v>0</v>
      </c>
      <c r="D1014" s="84" t="s">
        <v>2713</v>
      </c>
      <c r="E1014" s="84" t="b">
        <v>0</v>
      </c>
      <c r="F1014" s="84" t="b">
        <v>0</v>
      </c>
      <c r="G1014" s="84" t="b">
        <v>0</v>
      </c>
    </row>
    <row r="1015" spans="1:7" ht="15">
      <c r="A1015" s="84" t="s">
        <v>2901</v>
      </c>
      <c r="B1015" s="84">
        <v>2</v>
      </c>
      <c r="C1015" s="123">
        <v>0</v>
      </c>
      <c r="D1015" s="84" t="s">
        <v>2713</v>
      </c>
      <c r="E1015" s="84" t="b">
        <v>0</v>
      </c>
      <c r="F1015" s="84" t="b">
        <v>0</v>
      </c>
      <c r="G1015" s="84" t="b">
        <v>0</v>
      </c>
    </row>
    <row r="1016" spans="1:7" ht="15">
      <c r="A1016" s="84" t="s">
        <v>2902</v>
      </c>
      <c r="B1016" s="84">
        <v>2</v>
      </c>
      <c r="C1016" s="123">
        <v>0</v>
      </c>
      <c r="D1016" s="84" t="s">
        <v>2713</v>
      </c>
      <c r="E1016" s="84" t="b">
        <v>0</v>
      </c>
      <c r="F1016" s="84" t="b">
        <v>0</v>
      </c>
      <c r="G1016" s="84" t="b">
        <v>0</v>
      </c>
    </row>
    <row r="1017" spans="1:7" ht="15">
      <c r="A1017" s="84" t="s">
        <v>381</v>
      </c>
      <c r="B1017" s="84">
        <v>2</v>
      </c>
      <c r="C1017" s="123">
        <v>0</v>
      </c>
      <c r="D1017" s="84" t="s">
        <v>2713</v>
      </c>
      <c r="E1017" s="84" t="b">
        <v>0</v>
      </c>
      <c r="F1017" s="84" t="b">
        <v>0</v>
      </c>
      <c r="G1017" s="84" t="b">
        <v>0</v>
      </c>
    </row>
    <row r="1018" spans="1:7" ht="15">
      <c r="A1018" s="84" t="s">
        <v>300</v>
      </c>
      <c r="B1018" s="84">
        <v>2</v>
      </c>
      <c r="C1018" s="123">
        <v>0</v>
      </c>
      <c r="D1018" s="84" t="s">
        <v>2713</v>
      </c>
      <c r="E1018" s="84" t="b">
        <v>0</v>
      </c>
      <c r="F1018" s="84" t="b">
        <v>0</v>
      </c>
      <c r="G1018" s="84" t="b">
        <v>0</v>
      </c>
    </row>
    <row r="1019" spans="1:7" ht="15">
      <c r="A1019" s="84" t="s">
        <v>3392</v>
      </c>
      <c r="B1019" s="84">
        <v>5</v>
      </c>
      <c r="C1019" s="123">
        <v>0</v>
      </c>
      <c r="D1019" s="84" t="s">
        <v>2714</v>
      </c>
      <c r="E1019" s="84" t="b">
        <v>0</v>
      </c>
      <c r="F1019" s="84" t="b">
        <v>0</v>
      </c>
      <c r="G1019" s="84" t="b">
        <v>0</v>
      </c>
    </row>
    <row r="1020" spans="1:7" ht="15">
      <c r="A1020" s="84" t="s">
        <v>2891</v>
      </c>
      <c r="B1020" s="84">
        <v>3</v>
      </c>
      <c r="C1020" s="123">
        <v>0</v>
      </c>
      <c r="D1020" s="84" t="s">
        <v>2714</v>
      </c>
      <c r="E1020" s="84" t="b">
        <v>0</v>
      </c>
      <c r="F1020" s="84" t="b">
        <v>0</v>
      </c>
      <c r="G1020" s="84" t="b">
        <v>0</v>
      </c>
    </row>
    <row r="1021" spans="1:7" ht="15">
      <c r="A1021" s="84" t="s">
        <v>602</v>
      </c>
      <c r="B1021" s="84">
        <v>2</v>
      </c>
      <c r="C1021" s="123">
        <v>0</v>
      </c>
      <c r="D1021" s="84" t="s">
        <v>2714</v>
      </c>
      <c r="E1021" s="84" t="b">
        <v>0</v>
      </c>
      <c r="F1021" s="84" t="b">
        <v>0</v>
      </c>
      <c r="G1021" s="84" t="b">
        <v>0</v>
      </c>
    </row>
    <row r="1022" spans="1:7" ht="15">
      <c r="A1022" s="84" t="s">
        <v>3583</v>
      </c>
      <c r="B1022" s="84">
        <v>2</v>
      </c>
      <c r="C1022" s="123">
        <v>0</v>
      </c>
      <c r="D1022" s="84" t="s">
        <v>2714</v>
      </c>
      <c r="E1022" s="84" t="b">
        <v>0</v>
      </c>
      <c r="F1022" s="84" t="b">
        <v>0</v>
      </c>
      <c r="G1022" s="84" t="b">
        <v>0</v>
      </c>
    </row>
    <row r="1023" spans="1:7" ht="15">
      <c r="A1023" s="84" t="s">
        <v>3361</v>
      </c>
      <c r="B1023" s="84">
        <v>2</v>
      </c>
      <c r="C1023" s="123">
        <v>0</v>
      </c>
      <c r="D1023" s="84" t="s">
        <v>2714</v>
      </c>
      <c r="E1023" s="84" t="b">
        <v>0</v>
      </c>
      <c r="F1023" s="84" t="b">
        <v>0</v>
      </c>
      <c r="G1023" s="84" t="b">
        <v>0</v>
      </c>
    </row>
    <row r="1024" spans="1:7" ht="15">
      <c r="A1024" s="84" t="s">
        <v>3407</v>
      </c>
      <c r="B1024" s="84">
        <v>2</v>
      </c>
      <c r="C1024" s="123">
        <v>0</v>
      </c>
      <c r="D1024" s="84" t="s">
        <v>2714</v>
      </c>
      <c r="E1024" s="84" t="b">
        <v>0</v>
      </c>
      <c r="F1024" s="84" t="b">
        <v>0</v>
      </c>
      <c r="G1024" s="84" t="b">
        <v>0</v>
      </c>
    </row>
    <row r="1025" spans="1:7" ht="15">
      <c r="A1025" s="84" t="s">
        <v>3584</v>
      </c>
      <c r="B1025" s="84">
        <v>2</v>
      </c>
      <c r="C1025" s="123">
        <v>0</v>
      </c>
      <c r="D1025" s="84" t="s">
        <v>2714</v>
      </c>
      <c r="E1025" s="84" t="b">
        <v>0</v>
      </c>
      <c r="F1025" s="84" t="b">
        <v>0</v>
      </c>
      <c r="G1025" s="84" t="b">
        <v>0</v>
      </c>
    </row>
    <row r="1026" spans="1:7" ht="15">
      <c r="A1026" s="84" t="s">
        <v>3585</v>
      </c>
      <c r="B1026" s="84">
        <v>2</v>
      </c>
      <c r="C1026" s="123">
        <v>0</v>
      </c>
      <c r="D1026" s="84" t="s">
        <v>2714</v>
      </c>
      <c r="E1026" s="84" t="b">
        <v>0</v>
      </c>
      <c r="F1026" s="84" t="b">
        <v>0</v>
      </c>
      <c r="G1026" s="84" t="b">
        <v>0</v>
      </c>
    </row>
    <row r="1027" spans="1:7" ht="15">
      <c r="A1027" s="84" t="s">
        <v>3472</v>
      </c>
      <c r="B1027" s="84">
        <v>2</v>
      </c>
      <c r="C1027" s="123">
        <v>0</v>
      </c>
      <c r="D1027" s="84" t="s">
        <v>2714</v>
      </c>
      <c r="E1027" s="84" t="b">
        <v>0</v>
      </c>
      <c r="F1027" s="84" t="b">
        <v>0</v>
      </c>
      <c r="G1027" s="84" t="b">
        <v>0</v>
      </c>
    </row>
    <row r="1028" spans="1:7" ht="15">
      <c r="A1028" s="84" t="s">
        <v>3470</v>
      </c>
      <c r="B1028" s="84">
        <v>2</v>
      </c>
      <c r="C1028" s="123">
        <v>0</v>
      </c>
      <c r="D1028" s="84" t="s">
        <v>2714</v>
      </c>
      <c r="E1028" s="84" t="b">
        <v>1</v>
      </c>
      <c r="F1028" s="84" t="b">
        <v>0</v>
      </c>
      <c r="G1028" s="84" t="b">
        <v>0</v>
      </c>
    </row>
    <row r="1029" spans="1:7" ht="15">
      <c r="A1029" s="84" t="s">
        <v>3416</v>
      </c>
      <c r="B1029" s="84">
        <v>2</v>
      </c>
      <c r="C1029" s="123">
        <v>0</v>
      </c>
      <c r="D1029" s="84" t="s">
        <v>2714</v>
      </c>
      <c r="E1029" s="84" t="b">
        <v>0</v>
      </c>
      <c r="F1029" s="84" t="b">
        <v>0</v>
      </c>
      <c r="G1029" s="84" t="b">
        <v>0</v>
      </c>
    </row>
    <row r="1030" spans="1:7" ht="15">
      <c r="A1030" s="84" t="s">
        <v>3410</v>
      </c>
      <c r="B1030" s="84">
        <v>2</v>
      </c>
      <c r="C1030" s="123">
        <v>0</v>
      </c>
      <c r="D1030" s="84" t="s">
        <v>2715</v>
      </c>
      <c r="E1030" s="84" t="b">
        <v>0</v>
      </c>
      <c r="F1030" s="84" t="b">
        <v>0</v>
      </c>
      <c r="G1030" s="84" t="b">
        <v>0</v>
      </c>
    </row>
    <row r="1031" spans="1:7" ht="15">
      <c r="A1031" s="84" t="s">
        <v>2872</v>
      </c>
      <c r="B1031" s="84">
        <v>2</v>
      </c>
      <c r="C1031" s="123">
        <v>0</v>
      </c>
      <c r="D1031" s="84" t="s">
        <v>2715</v>
      </c>
      <c r="E1031" s="84" t="b">
        <v>0</v>
      </c>
      <c r="F1031" s="84" t="b">
        <v>0</v>
      </c>
      <c r="G1031" s="84" t="b">
        <v>0</v>
      </c>
    </row>
    <row r="1032" spans="1:7" ht="15">
      <c r="A1032" s="84" t="s">
        <v>3630</v>
      </c>
      <c r="B1032" s="84">
        <v>2</v>
      </c>
      <c r="C1032" s="123">
        <v>0</v>
      </c>
      <c r="D1032" s="84" t="s">
        <v>2715</v>
      </c>
      <c r="E1032" s="84" t="b">
        <v>0</v>
      </c>
      <c r="F1032" s="84" t="b">
        <v>0</v>
      </c>
      <c r="G1032" s="84" t="b">
        <v>0</v>
      </c>
    </row>
    <row r="1033" spans="1:7" ht="15">
      <c r="A1033" s="84" t="s">
        <v>3631</v>
      </c>
      <c r="B1033" s="84">
        <v>2</v>
      </c>
      <c r="C1033" s="123">
        <v>0</v>
      </c>
      <c r="D1033" s="84" t="s">
        <v>2715</v>
      </c>
      <c r="E1033" s="84" t="b">
        <v>0</v>
      </c>
      <c r="F1033" s="84" t="b">
        <v>0</v>
      </c>
      <c r="G1033" s="84" t="b">
        <v>0</v>
      </c>
    </row>
    <row r="1034" spans="1:7" ht="15">
      <c r="A1034" s="84" t="s">
        <v>3385</v>
      </c>
      <c r="B1034" s="84">
        <v>2</v>
      </c>
      <c r="C1034" s="123">
        <v>0</v>
      </c>
      <c r="D1034" s="84" t="s">
        <v>2715</v>
      </c>
      <c r="E1034" s="84" t="b">
        <v>0</v>
      </c>
      <c r="F1034" s="84" t="b">
        <v>0</v>
      </c>
      <c r="G1034" s="84" t="b">
        <v>0</v>
      </c>
    </row>
    <row r="1035" spans="1:7" ht="15">
      <c r="A1035" s="84" t="s">
        <v>584</v>
      </c>
      <c r="B1035" s="84">
        <v>2</v>
      </c>
      <c r="C1035" s="123">
        <v>0</v>
      </c>
      <c r="D1035" s="84" t="s">
        <v>2715</v>
      </c>
      <c r="E1035" s="84" t="b">
        <v>0</v>
      </c>
      <c r="F1035" s="84" t="b">
        <v>0</v>
      </c>
      <c r="G103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3656</v>
      </c>
      <c r="B1" s="13" t="s">
        <v>3657</v>
      </c>
      <c r="C1" s="13" t="s">
        <v>3650</v>
      </c>
      <c r="D1" s="13" t="s">
        <v>3651</v>
      </c>
      <c r="E1" s="13" t="s">
        <v>3658</v>
      </c>
      <c r="F1" s="13" t="s">
        <v>144</v>
      </c>
      <c r="G1" s="13" t="s">
        <v>3659</v>
      </c>
      <c r="H1" s="13" t="s">
        <v>3660</v>
      </c>
      <c r="I1" s="13" t="s">
        <v>3661</v>
      </c>
      <c r="J1" s="13" t="s">
        <v>3662</v>
      </c>
      <c r="K1" s="13" t="s">
        <v>3663</v>
      </c>
      <c r="L1" s="13" t="s">
        <v>3664</v>
      </c>
    </row>
    <row r="2" spans="1:12" ht="15">
      <c r="A2" s="84" t="s">
        <v>2835</v>
      </c>
      <c r="B2" s="84" t="s">
        <v>2836</v>
      </c>
      <c r="C2" s="84">
        <v>108</v>
      </c>
      <c r="D2" s="123">
        <v>0.015181621191487093</v>
      </c>
      <c r="E2" s="123">
        <v>1.5398057757165473</v>
      </c>
      <c r="F2" s="84" t="s">
        <v>3652</v>
      </c>
      <c r="G2" s="84" t="b">
        <v>0</v>
      </c>
      <c r="H2" s="84" t="b">
        <v>0</v>
      </c>
      <c r="I2" s="84" t="b">
        <v>0</v>
      </c>
      <c r="J2" s="84" t="b">
        <v>0</v>
      </c>
      <c r="K2" s="84" t="b">
        <v>0</v>
      </c>
      <c r="L2" s="84" t="b">
        <v>0</v>
      </c>
    </row>
    <row r="3" spans="1:12" ht="15">
      <c r="A3" s="84" t="s">
        <v>602</v>
      </c>
      <c r="B3" s="84" t="s">
        <v>584</v>
      </c>
      <c r="C3" s="84">
        <v>87</v>
      </c>
      <c r="D3" s="123">
        <v>0.01112619947304817</v>
      </c>
      <c r="E3" s="123">
        <v>1.0727156027703577</v>
      </c>
      <c r="F3" s="84" t="s">
        <v>3652</v>
      </c>
      <c r="G3" s="84" t="b">
        <v>0</v>
      </c>
      <c r="H3" s="84" t="b">
        <v>0</v>
      </c>
      <c r="I3" s="84" t="b">
        <v>0</v>
      </c>
      <c r="J3" s="84" t="b">
        <v>0</v>
      </c>
      <c r="K3" s="84" t="b">
        <v>0</v>
      </c>
      <c r="L3" s="84" t="b">
        <v>0</v>
      </c>
    </row>
    <row r="4" spans="1:12" ht="15">
      <c r="A4" s="84" t="s">
        <v>350</v>
      </c>
      <c r="B4" s="84" t="s">
        <v>602</v>
      </c>
      <c r="C4" s="84">
        <v>37</v>
      </c>
      <c r="D4" s="123">
        <v>0.008017827787692569</v>
      </c>
      <c r="E4" s="123">
        <v>0.7911329908947495</v>
      </c>
      <c r="F4" s="84" t="s">
        <v>3652</v>
      </c>
      <c r="G4" s="84" t="b">
        <v>0</v>
      </c>
      <c r="H4" s="84" t="b">
        <v>0</v>
      </c>
      <c r="I4" s="84" t="b">
        <v>0</v>
      </c>
      <c r="J4" s="84" t="b">
        <v>0</v>
      </c>
      <c r="K4" s="84" t="b">
        <v>0</v>
      </c>
      <c r="L4" s="84" t="b">
        <v>0</v>
      </c>
    </row>
    <row r="5" spans="1:12" ht="15">
      <c r="A5" s="84" t="s">
        <v>2795</v>
      </c>
      <c r="B5" s="84" t="s">
        <v>3332</v>
      </c>
      <c r="C5" s="84">
        <v>34</v>
      </c>
      <c r="D5" s="123">
        <v>0.007666364458061709</v>
      </c>
      <c r="E5" s="123">
        <v>2.0576884735037924</v>
      </c>
      <c r="F5" s="84" t="s">
        <v>3652</v>
      </c>
      <c r="G5" s="84" t="b">
        <v>0</v>
      </c>
      <c r="H5" s="84" t="b">
        <v>0</v>
      </c>
      <c r="I5" s="84" t="b">
        <v>0</v>
      </c>
      <c r="J5" s="84" t="b">
        <v>0</v>
      </c>
      <c r="K5" s="84" t="b">
        <v>1</v>
      </c>
      <c r="L5" s="84" t="b">
        <v>0</v>
      </c>
    </row>
    <row r="6" spans="1:12" ht="15">
      <c r="A6" s="84" t="s">
        <v>3332</v>
      </c>
      <c r="B6" s="84" t="s">
        <v>3333</v>
      </c>
      <c r="C6" s="84">
        <v>34</v>
      </c>
      <c r="D6" s="123">
        <v>0.007666364458061709</v>
      </c>
      <c r="E6" s="123">
        <v>2.0576884735037924</v>
      </c>
      <c r="F6" s="84" t="s">
        <v>3652</v>
      </c>
      <c r="G6" s="84" t="b">
        <v>0</v>
      </c>
      <c r="H6" s="84" t="b">
        <v>1</v>
      </c>
      <c r="I6" s="84" t="b">
        <v>0</v>
      </c>
      <c r="J6" s="84" t="b">
        <v>0</v>
      </c>
      <c r="K6" s="84" t="b">
        <v>1</v>
      </c>
      <c r="L6" s="84" t="b">
        <v>0</v>
      </c>
    </row>
    <row r="7" spans="1:12" ht="15">
      <c r="A7" s="84" t="s">
        <v>3333</v>
      </c>
      <c r="B7" s="84" t="s">
        <v>3331</v>
      </c>
      <c r="C7" s="84">
        <v>34</v>
      </c>
      <c r="D7" s="123">
        <v>0.007666364458061709</v>
      </c>
      <c r="E7" s="123">
        <v>2.0328648897787605</v>
      </c>
      <c r="F7" s="84" t="s">
        <v>3652</v>
      </c>
      <c r="G7" s="84" t="b">
        <v>0</v>
      </c>
      <c r="H7" s="84" t="b">
        <v>1</v>
      </c>
      <c r="I7" s="84" t="b">
        <v>0</v>
      </c>
      <c r="J7" s="84" t="b">
        <v>1</v>
      </c>
      <c r="K7" s="84" t="b">
        <v>0</v>
      </c>
      <c r="L7" s="84" t="b">
        <v>0</v>
      </c>
    </row>
    <row r="8" spans="1:12" ht="15">
      <c r="A8" s="84" t="s">
        <v>3331</v>
      </c>
      <c r="B8" s="84" t="s">
        <v>3334</v>
      </c>
      <c r="C8" s="84">
        <v>34</v>
      </c>
      <c r="D8" s="123">
        <v>0.007666364458061709</v>
      </c>
      <c r="E8" s="123">
        <v>2.0328648897787605</v>
      </c>
      <c r="F8" s="84" t="s">
        <v>3652</v>
      </c>
      <c r="G8" s="84" t="b">
        <v>1</v>
      </c>
      <c r="H8" s="84" t="b">
        <v>0</v>
      </c>
      <c r="I8" s="84" t="b">
        <v>0</v>
      </c>
      <c r="J8" s="84" t="b">
        <v>0</v>
      </c>
      <c r="K8" s="84" t="b">
        <v>0</v>
      </c>
      <c r="L8" s="84" t="b">
        <v>0</v>
      </c>
    </row>
    <row r="9" spans="1:12" ht="15">
      <c r="A9" s="84" t="s">
        <v>3334</v>
      </c>
      <c r="B9" s="84" t="s">
        <v>2838</v>
      </c>
      <c r="C9" s="84">
        <v>34</v>
      </c>
      <c r="D9" s="123">
        <v>0.007666364458061709</v>
      </c>
      <c r="E9" s="123">
        <v>1.9079261531704603</v>
      </c>
      <c r="F9" s="84" t="s">
        <v>3652</v>
      </c>
      <c r="G9" s="84" t="b">
        <v>0</v>
      </c>
      <c r="H9" s="84" t="b">
        <v>0</v>
      </c>
      <c r="I9" s="84" t="b">
        <v>0</v>
      </c>
      <c r="J9" s="84" t="b">
        <v>0</v>
      </c>
      <c r="K9" s="84" t="b">
        <v>0</v>
      </c>
      <c r="L9" s="84" t="b">
        <v>0</v>
      </c>
    </row>
    <row r="10" spans="1:12" ht="15">
      <c r="A10" s="84" t="s">
        <v>2838</v>
      </c>
      <c r="B10" s="84" t="s">
        <v>2840</v>
      </c>
      <c r="C10" s="84">
        <v>34</v>
      </c>
      <c r="D10" s="123">
        <v>0.007666364458061709</v>
      </c>
      <c r="E10" s="123">
        <v>1.8161557798148151</v>
      </c>
      <c r="F10" s="84" t="s">
        <v>3652</v>
      </c>
      <c r="G10" s="84" t="b">
        <v>0</v>
      </c>
      <c r="H10" s="84" t="b">
        <v>0</v>
      </c>
      <c r="I10" s="84" t="b">
        <v>0</v>
      </c>
      <c r="J10" s="84" t="b">
        <v>0</v>
      </c>
      <c r="K10" s="84" t="b">
        <v>0</v>
      </c>
      <c r="L10" s="84" t="b">
        <v>0</v>
      </c>
    </row>
    <row r="11" spans="1:12" ht="15">
      <c r="A11" s="84" t="s">
        <v>2840</v>
      </c>
      <c r="B11" s="84" t="s">
        <v>2839</v>
      </c>
      <c r="C11" s="84">
        <v>34</v>
      </c>
      <c r="D11" s="123">
        <v>0.007666364458061709</v>
      </c>
      <c r="E11" s="123">
        <v>1.8252991592546848</v>
      </c>
      <c r="F11" s="84" t="s">
        <v>3652</v>
      </c>
      <c r="G11" s="84" t="b">
        <v>0</v>
      </c>
      <c r="H11" s="84" t="b">
        <v>0</v>
      </c>
      <c r="I11" s="84" t="b">
        <v>0</v>
      </c>
      <c r="J11" s="84" t="b">
        <v>0</v>
      </c>
      <c r="K11" s="84" t="b">
        <v>0</v>
      </c>
      <c r="L11" s="84" t="b">
        <v>0</v>
      </c>
    </row>
    <row r="12" spans="1:12" ht="15">
      <c r="A12" s="84" t="s">
        <v>2839</v>
      </c>
      <c r="B12" s="84" t="s">
        <v>589</v>
      </c>
      <c r="C12" s="84">
        <v>34</v>
      </c>
      <c r="D12" s="123">
        <v>0.007666364458061709</v>
      </c>
      <c r="E12" s="123">
        <v>1.8357645929328497</v>
      </c>
      <c r="F12" s="84" t="s">
        <v>3652</v>
      </c>
      <c r="G12" s="84" t="b">
        <v>0</v>
      </c>
      <c r="H12" s="84" t="b">
        <v>0</v>
      </c>
      <c r="I12" s="84" t="b">
        <v>0</v>
      </c>
      <c r="J12" s="84" t="b">
        <v>0</v>
      </c>
      <c r="K12" s="84" t="b">
        <v>0</v>
      </c>
      <c r="L12" s="84" t="b">
        <v>0</v>
      </c>
    </row>
    <row r="13" spans="1:12" ht="15">
      <c r="A13" s="84" t="s">
        <v>589</v>
      </c>
      <c r="B13" s="84" t="s">
        <v>3335</v>
      </c>
      <c r="C13" s="84">
        <v>34</v>
      </c>
      <c r="D13" s="123">
        <v>0.007666364458061709</v>
      </c>
      <c r="E13" s="123">
        <v>1.976383533826312</v>
      </c>
      <c r="F13" s="84" t="s">
        <v>3652</v>
      </c>
      <c r="G13" s="84" t="b">
        <v>0</v>
      </c>
      <c r="H13" s="84" t="b">
        <v>0</v>
      </c>
      <c r="I13" s="84" t="b">
        <v>0</v>
      </c>
      <c r="J13" s="84" t="b">
        <v>1</v>
      </c>
      <c r="K13" s="84" t="b">
        <v>0</v>
      </c>
      <c r="L13" s="84" t="b">
        <v>0</v>
      </c>
    </row>
    <row r="14" spans="1:12" ht="15">
      <c r="A14" s="84" t="s">
        <v>3335</v>
      </c>
      <c r="B14" s="84" t="s">
        <v>3336</v>
      </c>
      <c r="C14" s="84">
        <v>34</v>
      </c>
      <c r="D14" s="123">
        <v>0.007666364458061709</v>
      </c>
      <c r="E14" s="123">
        <v>2.0576884735037924</v>
      </c>
      <c r="F14" s="84" t="s">
        <v>3652</v>
      </c>
      <c r="G14" s="84" t="b">
        <v>1</v>
      </c>
      <c r="H14" s="84" t="b">
        <v>0</v>
      </c>
      <c r="I14" s="84" t="b">
        <v>0</v>
      </c>
      <c r="J14" s="84" t="b">
        <v>0</v>
      </c>
      <c r="K14" s="84" t="b">
        <v>0</v>
      </c>
      <c r="L14" s="84" t="b">
        <v>0</v>
      </c>
    </row>
    <row r="15" spans="1:12" ht="15">
      <c r="A15" s="84" t="s">
        <v>306</v>
      </c>
      <c r="B15" s="84" t="s">
        <v>2795</v>
      </c>
      <c r="C15" s="84">
        <v>33</v>
      </c>
      <c r="D15" s="123">
        <v>0.0075432137523430125</v>
      </c>
      <c r="E15" s="123">
        <v>1.5718810395990375</v>
      </c>
      <c r="F15" s="84" t="s">
        <v>3652</v>
      </c>
      <c r="G15" s="84" t="b">
        <v>0</v>
      </c>
      <c r="H15" s="84" t="b">
        <v>0</v>
      </c>
      <c r="I15" s="84" t="b">
        <v>0</v>
      </c>
      <c r="J15" s="84" t="b">
        <v>0</v>
      </c>
      <c r="K15" s="84" t="b">
        <v>0</v>
      </c>
      <c r="L15" s="84" t="b">
        <v>0</v>
      </c>
    </row>
    <row r="16" spans="1:12" ht="15">
      <c r="A16" s="84" t="s">
        <v>3336</v>
      </c>
      <c r="B16" s="84" t="s">
        <v>3337</v>
      </c>
      <c r="C16" s="84">
        <v>33</v>
      </c>
      <c r="D16" s="123">
        <v>0.0075432137523430125</v>
      </c>
      <c r="E16" s="123">
        <v>2.0576884735037924</v>
      </c>
      <c r="F16" s="84" t="s">
        <v>3652</v>
      </c>
      <c r="G16" s="84" t="b">
        <v>0</v>
      </c>
      <c r="H16" s="84" t="b">
        <v>0</v>
      </c>
      <c r="I16" s="84" t="b">
        <v>0</v>
      </c>
      <c r="J16" s="84" t="b">
        <v>0</v>
      </c>
      <c r="K16" s="84" t="b">
        <v>0</v>
      </c>
      <c r="L16" s="84" t="b">
        <v>0</v>
      </c>
    </row>
    <row r="17" spans="1:12" ht="15">
      <c r="A17" s="84" t="s">
        <v>2848</v>
      </c>
      <c r="B17" s="84" t="s">
        <v>602</v>
      </c>
      <c r="C17" s="84">
        <v>24</v>
      </c>
      <c r="D17" s="123">
        <v>0.006279866189129773</v>
      </c>
      <c r="E17" s="123">
        <v>1.3690593025059925</v>
      </c>
      <c r="F17" s="84" t="s">
        <v>3652</v>
      </c>
      <c r="G17" s="84" t="b">
        <v>0</v>
      </c>
      <c r="H17" s="84" t="b">
        <v>0</v>
      </c>
      <c r="I17" s="84" t="b">
        <v>0</v>
      </c>
      <c r="J17" s="84" t="b">
        <v>0</v>
      </c>
      <c r="K17" s="84" t="b">
        <v>0</v>
      </c>
      <c r="L17" s="84" t="b">
        <v>0</v>
      </c>
    </row>
    <row r="18" spans="1:12" ht="15">
      <c r="A18" s="84" t="s">
        <v>3341</v>
      </c>
      <c r="B18" s="84" t="s">
        <v>3342</v>
      </c>
      <c r="C18" s="84">
        <v>24</v>
      </c>
      <c r="D18" s="123">
        <v>0.006279866189129773</v>
      </c>
      <c r="E18" s="123">
        <v>2.2089561488344414</v>
      </c>
      <c r="F18" s="84" t="s">
        <v>3652</v>
      </c>
      <c r="G18" s="84" t="b">
        <v>0</v>
      </c>
      <c r="H18" s="84" t="b">
        <v>1</v>
      </c>
      <c r="I18" s="84" t="b">
        <v>0</v>
      </c>
      <c r="J18" s="84" t="b">
        <v>0</v>
      </c>
      <c r="K18" s="84" t="b">
        <v>0</v>
      </c>
      <c r="L18" s="84" t="b">
        <v>0</v>
      </c>
    </row>
    <row r="19" spans="1:12" ht="15">
      <c r="A19" s="84" t="s">
        <v>2842</v>
      </c>
      <c r="B19" s="84" t="s">
        <v>3343</v>
      </c>
      <c r="C19" s="84">
        <v>23</v>
      </c>
      <c r="D19" s="123">
        <v>0.006119883722877119</v>
      </c>
      <c r="E19" s="123">
        <v>1.7440693505317908</v>
      </c>
      <c r="F19" s="84" t="s">
        <v>3652</v>
      </c>
      <c r="G19" s="84" t="b">
        <v>0</v>
      </c>
      <c r="H19" s="84" t="b">
        <v>0</v>
      </c>
      <c r="I19" s="84" t="b">
        <v>0</v>
      </c>
      <c r="J19" s="84" t="b">
        <v>0</v>
      </c>
      <c r="K19" s="84" t="b">
        <v>0</v>
      </c>
      <c r="L19" s="84" t="b">
        <v>0</v>
      </c>
    </row>
    <row r="20" spans="1:12" ht="15">
      <c r="A20" s="84" t="s">
        <v>3343</v>
      </c>
      <c r="B20" s="84" t="s">
        <v>3338</v>
      </c>
      <c r="C20" s="84">
        <v>23</v>
      </c>
      <c r="D20" s="123">
        <v>0.006119883722877119</v>
      </c>
      <c r="E20" s="123">
        <v>2.1267693926470916</v>
      </c>
      <c r="F20" s="84" t="s">
        <v>3652</v>
      </c>
      <c r="G20" s="84" t="b">
        <v>0</v>
      </c>
      <c r="H20" s="84" t="b">
        <v>0</v>
      </c>
      <c r="I20" s="84" t="b">
        <v>0</v>
      </c>
      <c r="J20" s="84" t="b">
        <v>0</v>
      </c>
      <c r="K20" s="84" t="b">
        <v>0</v>
      </c>
      <c r="L20" s="84" t="b">
        <v>0</v>
      </c>
    </row>
    <row r="21" spans="1:12" ht="15">
      <c r="A21" s="84" t="s">
        <v>3338</v>
      </c>
      <c r="B21" s="84" t="s">
        <v>3344</v>
      </c>
      <c r="C21" s="84">
        <v>23</v>
      </c>
      <c r="D21" s="123">
        <v>0.006119883722877119</v>
      </c>
      <c r="E21" s="123">
        <v>2.1267693926470916</v>
      </c>
      <c r="F21" s="84" t="s">
        <v>3652</v>
      </c>
      <c r="G21" s="84" t="b">
        <v>0</v>
      </c>
      <c r="H21" s="84" t="b">
        <v>0</v>
      </c>
      <c r="I21" s="84" t="b">
        <v>0</v>
      </c>
      <c r="J21" s="84" t="b">
        <v>0</v>
      </c>
      <c r="K21" s="84" t="b">
        <v>0</v>
      </c>
      <c r="L21" s="84" t="b">
        <v>0</v>
      </c>
    </row>
    <row r="22" spans="1:12" ht="15">
      <c r="A22" s="84" t="s">
        <v>3344</v>
      </c>
      <c r="B22" s="84" t="s">
        <v>2835</v>
      </c>
      <c r="C22" s="84">
        <v>23</v>
      </c>
      <c r="D22" s="123">
        <v>0.006119883722877119</v>
      </c>
      <c r="E22" s="123">
        <v>1.5477747053878226</v>
      </c>
      <c r="F22" s="84" t="s">
        <v>3652</v>
      </c>
      <c r="G22" s="84" t="b">
        <v>0</v>
      </c>
      <c r="H22" s="84" t="b">
        <v>0</v>
      </c>
      <c r="I22" s="84" t="b">
        <v>0</v>
      </c>
      <c r="J22" s="84" t="b">
        <v>0</v>
      </c>
      <c r="K22" s="84" t="b">
        <v>0</v>
      </c>
      <c r="L22" s="84" t="b">
        <v>0</v>
      </c>
    </row>
    <row r="23" spans="1:12" ht="15">
      <c r="A23" s="84" t="s">
        <v>2836</v>
      </c>
      <c r="B23" s="84" t="s">
        <v>2835</v>
      </c>
      <c r="C23" s="84">
        <v>23</v>
      </c>
      <c r="D23" s="123">
        <v>0.006119883722877119</v>
      </c>
      <c r="E23" s="123">
        <v>0.8841966761406451</v>
      </c>
      <c r="F23" s="84" t="s">
        <v>3652</v>
      </c>
      <c r="G23" s="84" t="b">
        <v>0</v>
      </c>
      <c r="H23" s="84" t="b">
        <v>0</v>
      </c>
      <c r="I23" s="84" t="b">
        <v>0</v>
      </c>
      <c r="J23" s="84" t="b">
        <v>0</v>
      </c>
      <c r="K23" s="84" t="b">
        <v>0</v>
      </c>
      <c r="L23" s="84" t="b">
        <v>0</v>
      </c>
    </row>
    <row r="24" spans="1:12" ht="15">
      <c r="A24" s="84" t="s">
        <v>2836</v>
      </c>
      <c r="B24" s="84" t="s">
        <v>3340</v>
      </c>
      <c r="C24" s="84">
        <v>23</v>
      </c>
      <c r="D24" s="123">
        <v>0.006119883722877119</v>
      </c>
      <c r="E24" s="123">
        <v>1.5276493526268327</v>
      </c>
      <c r="F24" s="84" t="s">
        <v>3652</v>
      </c>
      <c r="G24" s="84" t="b">
        <v>0</v>
      </c>
      <c r="H24" s="84" t="b">
        <v>0</v>
      </c>
      <c r="I24" s="84" t="b">
        <v>0</v>
      </c>
      <c r="J24" s="84" t="b">
        <v>0</v>
      </c>
      <c r="K24" s="84" t="b">
        <v>0</v>
      </c>
      <c r="L24" s="84" t="b">
        <v>0</v>
      </c>
    </row>
    <row r="25" spans="1:12" ht="15">
      <c r="A25" s="84" t="s">
        <v>3340</v>
      </c>
      <c r="B25" s="84" t="s">
        <v>3341</v>
      </c>
      <c r="C25" s="84">
        <v>23</v>
      </c>
      <c r="D25" s="123">
        <v>0.006119883722877119</v>
      </c>
      <c r="E25" s="123">
        <v>2.172743976179997</v>
      </c>
      <c r="F25" s="84" t="s">
        <v>3652</v>
      </c>
      <c r="G25" s="84" t="b">
        <v>0</v>
      </c>
      <c r="H25" s="84" t="b">
        <v>0</v>
      </c>
      <c r="I25" s="84" t="b">
        <v>0</v>
      </c>
      <c r="J25" s="84" t="b">
        <v>0</v>
      </c>
      <c r="K25" s="84" t="b">
        <v>1</v>
      </c>
      <c r="L25" s="84" t="b">
        <v>0</v>
      </c>
    </row>
    <row r="26" spans="1:12" ht="15">
      <c r="A26" s="84" t="s">
        <v>306</v>
      </c>
      <c r="B26" s="84" t="s">
        <v>2842</v>
      </c>
      <c r="C26" s="84">
        <v>22</v>
      </c>
      <c r="D26" s="123">
        <v>0.005955383599997387</v>
      </c>
      <c r="E26" s="123">
        <v>1.0699362011543427</v>
      </c>
      <c r="F26" s="84" t="s">
        <v>3652</v>
      </c>
      <c r="G26" s="84" t="b">
        <v>0</v>
      </c>
      <c r="H26" s="84" t="b">
        <v>0</v>
      </c>
      <c r="I26" s="84" t="b">
        <v>0</v>
      </c>
      <c r="J26" s="84" t="b">
        <v>0</v>
      </c>
      <c r="K26" s="84" t="b">
        <v>0</v>
      </c>
      <c r="L26" s="84" t="b">
        <v>0</v>
      </c>
    </row>
    <row r="27" spans="1:12" ht="15">
      <c r="A27" s="84" t="s">
        <v>584</v>
      </c>
      <c r="B27" s="84" t="s">
        <v>2785</v>
      </c>
      <c r="C27" s="84">
        <v>21</v>
      </c>
      <c r="D27" s="123">
        <v>0.005786160333936631</v>
      </c>
      <c r="E27" s="123">
        <v>1.1785909869906377</v>
      </c>
      <c r="F27" s="84" t="s">
        <v>3652</v>
      </c>
      <c r="G27" s="84" t="b">
        <v>0</v>
      </c>
      <c r="H27" s="84" t="b">
        <v>0</v>
      </c>
      <c r="I27" s="84" t="b">
        <v>0</v>
      </c>
      <c r="J27" s="84" t="b">
        <v>0</v>
      </c>
      <c r="K27" s="84" t="b">
        <v>0</v>
      </c>
      <c r="L27" s="84" t="b">
        <v>0</v>
      </c>
    </row>
    <row r="28" spans="1:12" ht="15">
      <c r="A28" s="84" t="s">
        <v>2849</v>
      </c>
      <c r="B28" s="84" t="s">
        <v>2848</v>
      </c>
      <c r="C28" s="84">
        <v>19</v>
      </c>
      <c r="D28" s="123">
        <v>0.005432621525794093</v>
      </c>
      <c r="E28" s="123">
        <v>1.9825597714673646</v>
      </c>
      <c r="F28" s="84" t="s">
        <v>3652</v>
      </c>
      <c r="G28" s="84" t="b">
        <v>0</v>
      </c>
      <c r="H28" s="84" t="b">
        <v>0</v>
      </c>
      <c r="I28" s="84" t="b">
        <v>0</v>
      </c>
      <c r="J28" s="84" t="b">
        <v>0</v>
      </c>
      <c r="K28" s="84" t="b">
        <v>0</v>
      </c>
      <c r="L28" s="84" t="b">
        <v>0</v>
      </c>
    </row>
    <row r="29" spans="1:12" ht="15">
      <c r="A29" s="84" t="s">
        <v>602</v>
      </c>
      <c r="B29" s="84" t="s">
        <v>3345</v>
      </c>
      <c r="C29" s="84">
        <v>19</v>
      </c>
      <c r="D29" s="123">
        <v>0.005432621525794093</v>
      </c>
      <c r="E29" s="123">
        <v>1.3709913434256615</v>
      </c>
      <c r="F29" s="84" t="s">
        <v>3652</v>
      </c>
      <c r="G29" s="84" t="b">
        <v>0</v>
      </c>
      <c r="H29" s="84" t="b">
        <v>0</v>
      </c>
      <c r="I29" s="84" t="b">
        <v>0</v>
      </c>
      <c r="J29" s="84" t="b">
        <v>0</v>
      </c>
      <c r="K29" s="84" t="b">
        <v>0</v>
      </c>
      <c r="L29" s="84" t="b">
        <v>0</v>
      </c>
    </row>
    <row r="30" spans="1:12" ht="15">
      <c r="A30" s="84" t="s">
        <v>3345</v>
      </c>
      <c r="B30" s="84" t="s">
        <v>2847</v>
      </c>
      <c r="C30" s="84">
        <v>19</v>
      </c>
      <c r="D30" s="123">
        <v>0.005432621525794093</v>
      </c>
      <c r="E30" s="123">
        <v>2.168950987162858</v>
      </c>
      <c r="F30" s="84" t="s">
        <v>3652</v>
      </c>
      <c r="G30" s="84" t="b">
        <v>0</v>
      </c>
      <c r="H30" s="84" t="b">
        <v>0</v>
      </c>
      <c r="I30" s="84" t="b">
        <v>0</v>
      </c>
      <c r="J30" s="84" t="b">
        <v>0</v>
      </c>
      <c r="K30" s="84" t="b">
        <v>0</v>
      </c>
      <c r="L30" s="84" t="b">
        <v>0</v>
      </c>
    </row>
    <row r="31" spans="1:12" ht="15">
      <c r="A31" s="84" t="s">
        <v>2847</v>
      </c>
      <c r="B31" s="84" t="s">
        <v>3346</v>
      </c>
      <c r="C31" s="84">
        <v>19</v>
      </c>
      <c r="D31" s="123">
        <v>0.005432621525794093</v>
      </c>
      <c r="E31" s="123">
        <v>2.1912273818740102</v>
      </c>
      <c r="F31" s="84" t="s">
        <v>3652</v>
      </c>
      <c r="G31" s="84" t="b">
        <v>0</v>
      </c>
      <c r="H31" s="84" t="b">
        <v>0</v>
      </c>
      <c r="I31" s="84" t="b">
        <v>0</v>
      </c>
      <c r="J31" s="84" t="b">
        <v>0</v>
      </c>
      <c r="K31" s="84" t="b">
        <v>0</v>
      </c>
      <c r="L31" s="84" t="b">
        <v>0</v>
      </c>
    </row>
    <row r="32" spans="1:12" ht="15">
      <c r="A32" s="84" t="s">
        <v>3346</v>
      </c>
      <c r="B32" s="84" t="s">
        <v>350</v>
      </c>
      <c r="C32" s="84">
        <v>19</v>
      </c>
      <c r="D32" s="123">
        <v>0.005432621525794093</v>
      </c>
      <c r="E32" s="123">
        <v>1.7083537982652561</v>
      </c>
      <c r="F32" s="84" t="s">
        <v>3652</v>
      </c>
      <c r="G32" s="84" t="b">
        <v>0</v>
      </c>
      <c r="H32" s="84" t="b">
        <v>0</v>
      </c>
      <c r="I32" s="84" t="b">
        <v>0</v>
      </c>
      <c r="J32" s="84" t="b">
        <v>0</v>
      </c>
      <c r="K32" s="84" t="b">
        <v>0</v>
      </c>
      <c r="L32" s="84" t="b">
        <v>0</v>
      </c>
    </row>
    <row r="33" spans="1:12" ht="15">
      <c r="A33" s="84" t="s">
        <v>2785</v>
      </c>
      <c r="B33" s="84" t="s">
        <v>355</v>
      </c>
      <c r="C33" s="84">
        <v>19</v>
      </c>
      <c r="D33" s="123">
        <v>0.005432621525794093</v>
      </c>
      <c r="E33" s="123">
        <v>2.0215838793690715</v>
      </c>
      <c r="F33" s="84" t="s">
        <v>3652</v>
      </c>
      <c r="G33" s="84" t="b">
        <v>0</v>
      </c>
      <c r="H33" s="84" t="b">
        <v>0</v>
      </c>
      <c r="I33" s="84" t="b">
        <v>0</v>
      </c>
      <c r="J33" s="84" t="b">
        <v>0</v>
      </c>
      <c r="K33" s="84" t="b">
        <v>0</v>
      </c>
      <c r="L33" s="84" t="b">
        <v>0</v>
      </c>
    </row>
    <row r="34" spans="1:12" ht="15">
      <c r="A34" s="84" t="s">
        <v>602</v>
      </c>
      <c r="B34" s="84" t="s">
        <v>2785</v>
      </c>
      <c r="C34" s="84">
        <v>18</v>
      </c>
      <c r="D34" s="123">
        <v>0.005247784659534343</v>
      </c>
      <c r="E34" s="123">
        <v>0.9764423853044025</v>
      </c>
      <c r="F34" s="84" t="s">
        <v>3652</v>
      </c>
      <c r="G34" s="84" t="b">
        <v>0</v>
      </c>
      <c r="H34" s="84" t="b">
        <v>0</v>
      </c>
      <c r="I34" s="84" t="b">
        <v>0</v>
      </c>
      <c r="J34" s="84" t="b">
        <v>0</v>
      </c>
      <c r="K34" s="84" t="b">
        <v>0</v>
      </c>
      <c r="L34" s="84" t="b">
        <v>0</v>
      </c>
    </row>
    <row r="35" spans="1:12" ht="15">
      <c r="A35" s="84" t="s">
        <v>2867</v>
      </c>
      <c r="B35" s="84" t="s">
        <v>2868</v>
      </c>
      <c r="C35" s="84">
        <v>18</v>
      </c>
      <c r="D35" s="123">
        <v>0.005247784659534343</v>
      </c>
      <c r="E35" s="123">
        <v>2.1578036263870604</v>
      </c>
      <c r="F35" s="84" t="s">
        <v>3652</v>
      </c>
      <c r="G35" s="84" t="b">
        <v>0</v>
      </c>
      <c r="H35" s="84" t="b">
        <v>0</v>
      </c>
      <c r="I35" s="84" t="b">
        <v>0</v>
      </c>
      <c r="J35" s="84" t="b">
        <v>0</v>
      </c>
      <c r="K35" s="84" t="b">
        <v>0</v>
      </c>
      <c r="L35" s="84" t="b">
        <v>0</v>
      </c>
    </row>
    <row r="36" spans="1:12" ht="15">
      <c r="A36" s="84" t="s">
        <v>3339</v>
      </c>
      <c r="B36" s="84" t="s">
        <v>2849</v>
      </c>
      <c r="C36" s="84">
        <v>17</v>
      </c>
      <c r="D36" s="123">
        <v>0.005057174079374715</v>
      </c>
      <c r="E36" s="123">
        <v>1.8994929856335976</v>
      </c>
      <c r="F36" s="84" t="s">
        <v>3652</v>
      </c>
      <c r="G36" s="84" t="b">
        <v>0</v>
      </c>
      <c r="H36" s="84" t="b">
        <v>0</v>
      </c>
      <c r="I36" s="84" t="b">
        <v>0</v>
      </c>
      <c r="J36" s="84" t="b">
        <v>0</v>
      </c>
      <c r="K36" s="84" t="b">
        <v>0</v>
      </c>
      <c r="L36" s="84" t="b">
        <v>0</v>
      </c>
    </row>
    <row r="37" spans="1:12" ht="15">
      <c r="A37" s="84" t="s">
        <v>363</v>
      </c>
      <c r="B37" s="84" t="s">
        <v>3339</v>
      </c>
      <c r="C37" s="84">
        <v>16</v>
      </c>
      <c r="D37" s="123">
        <v>0.004860449773433458</v>
      </c>
      <c r="E37" s="123">
        <v>2.015136122818329</v>
      </c>
      <c r="F37" s="84" t="s">
        <v>3652</v>
      </c>
      <c r="G37" s="84" t="b">
        <v>0</v>
      </c>
      <c r="H37" s="84" t="b">
        <v>0</v>
      </c>
      <c r="I37" s="84" t="b">
        <v>0</v>
      </c>
      <c r="J37" s="84" t="b">
        <v>0</v>
      </c>
      <c r="K37" s="84" t="b">
        <v>0</v>
      </c>
      <c r="L37" s="84" t="b">
        <v>0</v>
      </c>
    </row>
    <row r="38" spans="1:12" ht="15">
      <c r="A38" s="84" t="s">
        <v>2893</v>
      </c>
      <c r="B38" s="84" t="s">
        <v>3348</v>
      </c>
      <c r="C38" s="84">
        <v>16</v>
      </c>
      <c r="D38" s="123">
        <v>0.004860449773433458</v>
      </c>
      <c r="E38" s="123">
        <v>2.2840848508708693</v>
      </c>
      <c r="F38" s="84" t="s">
        <v>3652</v>
      </c>
      <c r="G38" s="84" t="b">
        <v>0</v>
      </c>
      <c r="H38" s="84" t="b">
        <v>0</v>
      </c>
      <c r="I38" s="84" t="b">
        <v>0</v>
      </c>
      <c r="J38" s="84" t="b">
        <v>1</v>
      </c>
      <c r="K38" s="84" t="b">
        <v>0</v>
      </c>
      <c r="L38" s="84" t="b">
        <v>0</v>
      </c>
    </row>
    <row r="39" spans="1:12" ht="15">
      <c r="A39" s="84" t="s">
        <v>3348</v>
      </c>
      <c r="B39" s="84" t="s">
        <v>3349</v>
      </c>
      <c r="C39" s="84">
        <v>16</v>
      </c>
      <c r="D39" s="123">
        <v>0.004860449773433458</v>
      </c>
      <c r="E39" s="123">
        <v>2.3587184691677736</v>
      </c>
      <c r="F39" s="84" t="s">
        <v>3652</v>
      </c>
      <c r="G39" s="84" t="b">
        <v>1</v>
      </c>
      <c r="H39" s="84" t="b">
        <v>0</v>
      </c>
      <c r="I39" s="84" t="b">
        <v>0</v>
      </c>
      <c r="J39" s="84" t="b">
        <v>0</v>
      </c>
      <c r="K39" s="84" t="b">
        <v>0</v>
      </c>
      <c r="L39" s="84" t="b">
        <v>0</v>
      </c>
    </row>
    <row r="40" spans="1:12" ht="15">
      <c r="A40" s="84" t="s">
        <v>3349</v>
      </c>
      <c r="B40" s="84" t="s">
        <v>584</v>
      </c>
      <c r="C40" s="84">
        <v>16</v>
      </c>
      <c r="D40" s="123">
        <v>0.004860449773433458</v>
      </c>
      <c r="E40" s="123">
        <v>1.3290960025609728</v>
      </c>
      <c r="F40" s="84" t="s">
        <v>3652</v>
      </c>
      <c r="G40" s="84" t="b">
        <v>0</v>
      </c>
      <c r="H40" s="84" t="b">
        <v>0</v>
      </c>
      <c r="I40" s="84" t="b">
        <v>0</v>
      </c>
      <c r="J40" s="84" t="b">
        <v>0</v>
      </c>
      <c r="K40" s="84" t="b">
        <v>0</v>
      </c>
      <c r="L40" s="84" t="b">
        <v>0</v>
      </c>
    </row>
    <row r="41" spans="1:12" ht="15">
      <c r="A41" s="84" t="s">
        <v>584</v>
      </c>
      <c r="B41" s="84" t="s">
        <v>3350</v>
      </c>
      <c r="C41" s="84">
        <v>16</v>
      </c>
      <c r="D41" s="123">
        <v>0.004860449773433458</v>
      </c>
      <c r="E41" s="123">
        <v>1.528469550192436</v>
      </c>
      <c r="F41" s="84" t="s">
        <v>3652</v>
      </c>
      <c r="G41" s="84" t="b">
        <v>0</v>
      </c>
      <c r="H41" s="84" t="b">
        <v>0</v>
      </c>
      <c r="I41" s="84" t="b">
        <v>0</v>
      </c>
      <c r="J41" s="84" t="b">
        <v>0</v>
      </c>
      <c r="K41" s="84" t="b">
        <v>0</v>
      </c>
      <c r="L41" s="84" t="b">
        <v>0</v>
      </c>
    </row>
    <row r="42" spans="1:12" ht="15">
      <c r="A42" s="84" t="s">
        <v>3350</v>
      </c>
      <c r="B42" s="84" t="s">
        <v>3351</v>
      </c>
      <c r="C42" s="84">
        <v>16</v>
      </c>
      <c r="D42" s="123">
        <v>0.004860449773433458</v>
      </c>
      <c r="E42" s="123">
        <v>2.3850474078901227</v>
      </c>
      <c r="F42" s="84" t="s">
        <v>3652</v>
      </c>
      <c r="G42" s="84" t="b">
        <v>0</v>
      </c>
      <c r="H42" s="84" t="b">
        <v>0</v>
      </c>
      <c r="I42" s="84" t="b">
        <v>0</v>
      </c>
      <c r="J42" s="84" t="b">
        <v>0</v>
      </c>
      <c r="K42" s="84" t="b">
        <v>0</v>
      </c>
      <c r="L42" s="84" t="b">
        <v>0</v>
      </c>
    </row>
    <row r="43" spans="1:12" ht="15">
      <c r="A43" s="84" t="s">
        <v>3351</v>
      </c>
      <c r="B43" s="84" t="s">
        <v>350</v>
      </c>
      <c r="C43" s="84">
        <v>16</v>
      </c>
      <c r="D43" s="123">
        <v>0.004860449773433458</v>
      </c>
      <c r="E43" s="123">
        <v>1.7083537982652564</v>
      </c>
      <c r="F43" s="84" t="s">
        <v>3652</v>
      </c>
      <c r="G43" s="84" t="b">
        <v>0</v>
      </c>
      <c r="H43" s="84" t="b">
        <v>0</v>
      </c>
      <c r="I43" s="84" t="b">
        <v>0</v>
      </c>
      <c r="J43" s="84" t="b">
        <v>0</v>
      </c>
      <c r="K43" s="84" t="b">
        <v>0</v>
      </c>
      <c r="L43" s="84" t="b">
        <v>0</v>
      </c>
    </row>
    <row r="44" spans="1:12" ht="15">
      <c r="A44" s="84" t="s">
        <v>306</v>
      </c>
      <c r="B44" s="84" t="s">
        <v>2893</v>
      </c>
      <c r="C44" s="84">
        <v>15</v>
      </c>
      <c r="D44" s="123">
        <v>0.004657229149798758</v>
      </c>
      <c r="E44" s="123">
        <v>1.5304883544408123</v>
      </c>
      <c r="F44" s="84" t="s">
        <v>3652</v>
      </c>
      <c r="G44" s="84" t="b">
        <v>0</v>
      </c>
      <c r="H44" s="84" t="b">
        <v>0</v>
      </c>
      <c r="I44" s="84" t="b">
        <v>0</v>
      </c>
      <c r="J44" s="84" t="b">
        <v>0</v>
      </c>
      <c r="K44" s="84" t="b">
        <v>0</v>
      </c>
      <c r="L44" s="84" t="b">
        <v>0</v>
      </c>
    </row>
    <row r="45" spans="1:12" ht="15">
      <c r="A45" s="84" t="s">
        <v>2901</v>
      </c>
      <c r="B45" s="84" t="s">
        <v>3353</v>
      </c>
      <c r="C45" s="84">
        <v>14</v>
      </c>
      <c r="D45" s="123">
        <v>0.0044470784973863284</v>
      </c>
      <c r="E45" s="123">
        <v>2.127840403009617</v>
      </c>
      <c r="F45" s="84" t="s">
        <v>3652</v>
      </c>
      <c r="G45" s="84" t="b">
        <v>0</v>
      </c>
      <c r="H45" s="84" t="b">
        <v>0</v>
      </c>
      <c r="I45" s="84" t="b">
        <v>0</v>
      </c>
      <c r="J45" s="84" t="b">
        <v>0</v>
      </c>
      <c r="K45" s="84" t="b">
        <v>0</v>
      </c>
      <c r="L45" s="84" t="b">
        <v>0</v>
      </c>
    </row>
    <row r="46" spans="1:12" ht="15">
      <c r="A46" s="84" t="s">
        <v>584</v>
      </c>
      <c r="B46" s="84" t="s">
        <v>602</v>
      </c>
      <c r="C46" s="84">
        <v>13</v>
      </c>
      <c r="D46" s="123">
        <v>0.004229501997847989</v>
      </c>
      <c r="E46" s="123">
        <v>0.4223048144592176</v>
      </c>
      <c r="F46" s="84" t="s">
        <v>3652</v>
      </c>
      <c r="G46" s="84" t="b">
        <v>0</v>
      </c>
      <c r="H46" s="84" t="b">
        <v>0</v>
      </c>
      <c r="I46" s="84" t="b">
        <v>0</v>
      </c>
      <c r="J46" s="84" t="b">
        <v>0</v>
      </c>
      <c r="K46" s="84" t="b">
        <v>0</v>
      </c>
      <c r="L46" s="84" t="b">
        <v>0</v>
      </c>
    </row>
    <row r="47" spans="1:12" ht="15">
      <c r="A47" s="84" t="s">
        <v>584</v>
      </c>
      <c r="B47" s="84" t="s">
        <v>3363</v>
      </c>
      <c r="C47" s="84">
        <v>12</v>
      </c>
      <c r="D47" s="123">
        <v>0.0040039273418664345</v>
      </c>
      <c r="E47" s="123">
        <v>1.528469550192436</v>
      </c>
      <c r="F47" s="84" t="s">
        <v>3652</v>
      </c>
      <c r="G47" s="84" t="b">
        <v>0</v>
      </c>
      <c r="H47" s="84" t="b">
        <v>0</v>
      </c>
      <c r="I47" s="84" t="b">
        <v>0</v>
      </c>
      <c r="J47" s="84" t="b">
        <v>0</v>
      </c>
      <c r="K47" s="84" t="b">
        <v>0</v>
      </c>
      <c r="L47" s="84" t="b">
        <v>0</v>
      </c>
    </row>
    <row r="48" spans="1:12" ht="15">
      <c r="A48" s="84" t="s">
        <v>3363</v>
      </c>
      <c r="B48" s="84" t="s">
        <v>3364</v>
      </c>
      <c r="C48" s="84">
        <v>12</v>
      </c>
      <c r="D48" s="123">
        <v>0.0040039273418664345</v>
      </c>
      <c r="E48" s="123">
        <v>2.5099861444984226</v>
      </c>
      <c r="F48" s="84" t="s">
        <v>3652</v>
      </c>
      <c r="G48" s="84" t="b">
        <v>0</v>
      </c>
      <c r="H48" s="84" t="b">
        <v>0</v>
      </c>
      <c r="I48" s="84" t="b">
        <v>0</v>
      </c>
      <c r="J48" s="84" t="b">
        <v>1</v>
      </c>
      <c r="K48" s="84" t="b">
        <v>0</v>
      </c>
      <c r="L48" s="84" t="b">
        <v>0</v>
      </c>
    </row>
    <row r="49" spans="1:12" ht="15">
      <c r="A49" s="84" t="s">
        <v>3364</v>
      </c>
      <c r="B49" s="84" t="s">
        <v>3347</v>
      </c>
      <c r="C49" s="84">
        <v>12</v>
      </c>
      <c r="D49" s="123">
        <v>0.0040039273418664345</v>
      </c>
      <c r="E49" s="123">
        <v>2.3338948854427417</v>
      </c>
      <c r="F49" s="84" t="s">
        <v>3652</v>
      </c>
      <c r="G49" s="84" t="b">
        <v>1</v>
      </c>
      <c r="H49" s="84" t="b">
        <v>0</v>
      </c>
      <c r="I49" s="84" t="b">
        <v>0</v>
      </c>
      <c r="J49" s="84" t="b">
        <v>1</v>
      </c>
      <c r="K49" s="84" t="b">
        <v>0</v>
      </c>
      <c r="L49" s="84" t="b">
        <v>0</v>
      </c>
    </row>
    <row r="50" spans="1:12" ht="15">
      <c r="A50" s="84" t="s">
        <v>3347</v>
      </c>
      <c r="B50" s="84" t="s">
        <v>2838</v>
      </c>
      <c r="C50" s="84">
        <v>12</v>
      </c>
      <c r="D50" s="123">
        <v>0.0040039273418664345</v>
      </c>
      <c r="E50" s="123">
        <v>1.7318348941147792</v>
      </c>
      <c r="F50" s="84" t="s">
        <v>3652</v>
      </c>
      <c r="G50" s="84" t="b">
        <v>1</v>
      </c>
      <c r="H50" s="84" t="b">
        <v>0</v>
      </c>
      <c r="I50" s="84" t="b">
        <v>0</v>
      </c>
      <c r="J50" s="84" t="b">
        <v>0</v>
      </c>
      <c r="K50" s="84" t="b">
        <v>0</v>
      </c>
      <c r="L50" s="84" t="b">
        <v>0</v>
      </c>
    </row>
    <row r="51" spans="1:12" ht="15">
      <c r="A51" s="84" t="s">
        <v>2838</v>
      </c>
      <c r="B51" s="84" t="s">
        <v>3365</v>
      </c>
      <c r="C51" s="84">
        <v>12</v>
      </c>
      <c r="D51" s="123">
        <v>0.0040039273418664345</v>
      </c>
      <c r="E51" s="123">
        <v>1.9079261531704603</v>
      </c>
      <c r="F51" s="84" t="s">
        <v>3652</v>
      </c>
      <c r="G51" s="84" t="b">
        <v>0</v>
      </c>
      <c r="H51" s="84" t="b">
        <v>0</v>
      </c>
      <c r="I51" s="84" t="b">
        <v>0</v>
      </c>
      <c r="J51" s="84" t="b">
        <v>0</v>
      </c>
      <c r="K51" s="84" t="b">
        <v>0</v>
      </c>
      <c r="L51" s="84" t="b">
        <v>0</v>
      </c>
    </row>
    <row r="52" spans="1:12" ht="15">
      <c r="A52" s="84" t="s">
        <v>3365</v>
      </c>
      <c r="B52" s="84" t="s">
        <v>3366</v>
      </c>
      <c r="C52" s="84">
        <v>12</v>
      </c>
      <c r="D52" s="123">
        <v>0.0040039273418664345</v>
      </c>
      <c r="E52" s="123">
        <v>2.5099861444984226</v>
      </c>
      <c r="F52" s="84" t="s">
        <v>3652</v>
      </c>
      <c r="G52" s="84" t="b">
        <v>0</v>
      </c>
      <c r="H52" s="84" t="b">
        <v>0</v>
      </c>
      <c r="I52" s="84" t="b">
        <v>0</v>
      </c>
      <c r="J52" s="84" t="b">
        <v>0</v>
      </c>
      <c r="K52" s="84" t="b">
        <v>0</v>
      </c>
      <c r="L52" s="84" t="b">
        <v>0</v>
      </c>
    </row>
    <row r="53" spans="1:12" ht="15">
      <c r="A53" s="84" t="s">
        <v>3366</v>
      </c>
      <c r="B53" s="84" t="s">
        <v>3367</v>
      </c>
      <c r="C53" s="84">
        <v>12</v>
      </c>
      <c r="D53" s="123">
        <v>0.0040039273418664345</v>
      </c>
      <c r="E53" s="123">
        <v>2.5099861444984226</v>
      </c>
      <c r="F53" s="84" t="s">
        <v>3652</v>
      </c>
      <c r="G53" s="84" t="b">
        <v>0</v>
      </c>
      <c r="H53" s="84" t="b">
        <v>0</v>
      </c>
      <c r="I53" s="84" t="b">
        <v>0</v>
      </c>
      <c r="J53" s="84" t="b">
        <v>0</v>
      </c>
      <c r="K53" s="84" t="b">
        <v>0</v>
      </c>
      <c r="L53" s="84" t="b">
        <v>0</v>
      </c>
    </row>
    <row r="54" spans="1:12" ht="15">
      <c r="A54" s="84" t="s">
        <v>3367</v>
      </c>
      <c r="B54" s="84" t="s">
        <v>2901</v>
      </c>
      <c r="C54" s="84">
        <v>12</v>
      </c>
      <c r="D54" s="123">
        <v>0.0040039273418664345</v>
      </c>
      <c r="E54" s="123">
        <v>2.1578036263870604</v>
      </c>
      <c r="F54" s="84" t="s">
        <v>3652</v>
      </c>
      <c r="G54" s="84" t="b">
        <v>0</v>
      </c>
      <c r="H54" s="84" t="b">
        <v>0</v>
      </c>
      <c r="I54" s="84" t="b">
        <v>0</v>
      </c>
      <c r="J54" s="84" t="b">
        <v>0</v>
      </c>
      <c r="K54" s="84" t="b">
        <v>0</v>
      </c>
      <c r="L54" s="84" t="b">
        <v>0</v>
      </c>
    </row>
    <row r="55" spans="1:12" ht="15">
      <c r="A55" s="84" t="s">
        <v>3353</v>
      </c>
      <c r="B55" s="84" t="s">
        <v>3368</v>
      </c>
      <c r="C55" s="84">
        <v>12</v>
      </c>
      <c r="D55" s="123">
        <v>0.0040039273418664345</v>
      </c>
      <c r="E55" s="123">
        <v>2.4130761314903664</v>
      </c>
      <c r="F55" s="84" t="s">
        <v>3652</v>
      </c>
      <c r="G55" s="84" t="b">
        <v>0</v>
      </c>
      <c r="H55" s="84" t="b">
        <v>0</v>
      </c>
      <c r="I55" s="84" t="b">
        <v>0</v>
      </c>
      <c r="J55" s="84" t="b">
        <v>0</v>
      </c>
      <c r="K55" s="84" t="b">
        <v>0</v>
      </c>
      <c r="L55" s="84" t="b">
        <v>0</v>
      </c>
    </row>
    <row r="56" spans="1:12" ht="15">
      <c r="A56" s="84" t="s">
        <v>306</v>
      </c>
      <c r="B56" s="84" t="s">
        <v>584</v>
      </c>
      <c r="C56" s="84">
        <v>11</v>
      </c>
      <c r="D56" s="123">
        <v>0.0037696865266917796</v>
      </c>
      <c r="E56" s="123">
        <v>0.3661673139365554</v>
      </c>
      <c r="F56" s="84" t="s">
        <v>3652</v>
      </c>
      <c r="G56" s="84" t="b">
        <v>0</v>
      </c>
      <c r="H56" s="84" t="b">
        <v>0</v>
      </c>
      <c r="I56" s="84" t="b">
        <v>0</v>
      </c>
      <c r="J56" s="84" t="b">
        <v>0</v>
      </c>
      <c r="K56" s="84" t="b">
        <v>0</v>
      </c>
      <c r="L56" s="84" t="b">
        <v>0</v>
      </c>
    </row>
    <row r="57" spans="1:12" ht="15">
      <c r="A57" s="84" t="s">
        <v>3368</v>
      </c>
      <c r="B57" s="84" t="s">
        <v>3369</v>
      </c>
      <c r="C57" s="84">
        <v>11</v>
      </c>
      <c r="D57" s="123">
        <v>0.0037696865266917796</v>
      </c>
      <c r="E57" s="123">
        <v>2.5099861444984226</v>
      </c>
      <c r="F57" s="84" t="s">
        <v>3652</v>
      </c>
      <c r="G57" s="84" t="b">
        <v>0</v>
      </c>
      <c r="H57" s="84" t="b">
        <v>0</v>
      </c>
      <c r="I57" s="84" t="b">
        <v>0</v>
      </c>
      <c r="J57" s="84" t="b">
        <v>0</v>
      </c>
      <c r="K57" s="84" t="b">
        <v>0</v>
      </c>
      <c r="L57" s="84" t="b">
        <v>0</v>
      </c>
    </row>
    <row r="58" spans="1:12" ht="15">
      <c r="A58" s="84" t="s">
        <v>350</v>
      </c>
      <c r="B58" s="84" t="s">
        <v>2889</v>
      </c>
      <c r="C58" s="84">
        <v>10</v>
      </c>
      <c r="D58" s="123">
        <v>0.003525989629457678</v>
      </c>
      <c r="E58" s="123">
        <v>1.4430393548678095</v>
      </c>
      <c r="F58" s="84" t="s">
        <v>3652</v>
      </c>
      <c r="G58" s="84" t="b">
        <v>0</v>
      </c>
      <c r="H58" s="84" t="b">
        <v>0</v>
      </c>
      <c r="I58" s="84" t="b">
        <v>0</v>
      </c>
      <c r="J58" s="84" t="b">
        <v>0</v>
      </c>
      <c r="K58" s="84" t="b">
        <v>0</v>
      </c>
      <c r="L58" s="84" t="b">
        <v>0</v>
      </c>
    </row>
    <row r="59" spans="1:12" ht="15">
      <c r="A59" s="84" t="s">
        <v>2845</v>
      </c>
      <c r="B59" s="84" t="s">
        <v>2835</v>
      </c>
      <c r="C59" s="84">
        <v>10</v>
      </c>
      <c r="D59" s="123">
        <v>0.003525989629457678</v>
      </c>
      <c r="E59" s="123">
        <v>1.1498346967157849</v>
      </c>
      <c r="F59" s="84" t="s">
        <v>3652</v>
      </c>
      <c r="G59" s="84" t="b">
        <v>0</v>
      </c>
      <c r="H59" s="84" t="b">
        <v>0</v>
      </c>
      <c r="I59" s="84" t="b">
        <v>0</v>
      </c>
      <c r="J59" s="84" t="b">
        <v>0</v>
      </c>
      <c r="K59" s="84" t="b">
        <v>0</v>
      </c>
      <c r="L59" s="84" t="b">
        <v>0</v>
      </c>
    </row>
    <row r="60" spans="1:12" ht="15">
      <c r="A60" s="84" t="s">
        <v>2875</v>
      </c>
      <c r="B60" s="84" t="s">
        <v>2856</v>
      </c>
      <c r="C60" s="84">
        <v>9</v>
      </c>
      <c r="D60" s="123">
        <v>0.0032718880152433328</v>
      </c>
      <c r="E60" s="123">
        <v>1.7860138711923483</v>
      </c>
      <c r="F60" s="84" t="s">
        <v>3652</v>
      </c>
      <c r="G60" s="84" t="b">
        <v>0</v>
      </c>
      <c r="H60" s="84" t="b">
        <v>0</v>
      </c>
      <c r="I60" s="84" t="b">
        <v>0</v>
      </c>
      <c r="J60" s="84" t="b">
        <v>1</v>
      </c>
      <c r="K60" s="84" t="b">
        <v>0</v>
      </c>
      <c r="L60" s="84" t="b">
        <v>0</v>
      </c>
    </row>
    <row r="61" spans="1:12" ht="15">
      <c r="A61" s="84" t="s">
        <v>2856</v>
      </c>
      <c r="B61" s="84" t="s">
        <v>3382</v>
      </c>
      <c r="C61" s="84">
        <v>9</v>
      </c>
      <c r="D61" s="123">
        <v>0.0032718880152433328</v>
      </c>
      <c r="E61" s="123">
        <v>2.2089561488344414</v>
      </c>
      <c r="F61" s="84" t="s">
        <v>3652</v>
      </c>
      <c r="G61" s="84" t="b">
        <v>1</v>
      </c>
      <c r="H61" s="84" t="b">
        <v>0</v>
      </c>
      <c r="I61" s="84" t="b">
        <v>0</v>
      </c>
      <c r="J61" s="84" t="b">
        <v>0</v>
      </c>
      <c r="K61" s="84" t="b">
        <v>0</v>
      </c>
      <c r="L61" s="84" t="b">
        <v>0</v>
      </c>
    </row>
    <row r="62" spans="1:12" ht="15">
      <c r="A62" s="84" t="s">
        <v>3382</v>
      </c>
      <c r="B62" s="84" t="s">
        <v>2786</v>
      </c>
      <c r="C62" s="84">
        <v>9</v>
      </c>
      <c r="D62" s="123">
        <v>0.0032718880152433328</v>
      </c>
      <c r="E62" s="123">
        <v>2.6349248811067225</v>
      </c>
      <c r="F62" s="84" t="s">
        <v>3652</v>
      </c>
      <c r="G62" s="84" t="b">
        <v>0</v>
      </c>
      <c r="H62" s="84" t="b">
        <v>0</v>
      </c>
      <c r="I62" s="84" t="b">
        <v>0</v>
      </c>
      <c r="J62" s="84" t="b">
        <v>0</v>
      </c>
      <c r="K62" s="84" t="b">
        <v>0</v>
      </c>
      <c r="L62" s="84" t="b">
        <v>0</v>
      </c>
    </row>
    <row r="63" spans="1:12" ht="15">
      <c r="A63" s="84" t="s">
        <v>2786</v>
      </c>
      <c r="B63" s="84" t="s">
        <v>3383</v>
      </c>
      <c r="C63" s="84">
        <v>9</v>
      </c>
      <c r="D63" s="123">
        <v>0.0032718880152433328</v>
      </c>
      <c r="E63" s="123">
        <v>2.6349248811067225</v>
      </c>
      <c r="F63" s="84" t="s">
        <v>3652</v>
      </c>
      <c r="G63" s="84" t="b">
        <v>0</v>
      </c>
      <c r="H63" s="84" t="b">
        <v>0</v>
      </c>
      <c r="I63" s="84" t="b">
        <v>0</v>
      </c>
      <c r="J63" s="84" t="b">
        <v>0</v>
      </c>
      <c r="K63" s="84" t="b">
        <v>0</v>
      </c>
      <c r="L63" s="84" t="b">
        <v>0</v>
      </c>
    </row>
    <row r="64" spans="1:12" ht="15">
      <c r="A64" s="84" t="s">
        <v>3383</v>
      </c>
      <c r="B64" s="84" t="s">
        <v>2852</v>
      </c>
      <c r="C64" s="84">
        <v>9</v>
      </c>
      <c r="D64" s="123">
        <v>0.0032718880152433328</v>
      </c>
      <c r="E64" s="123">
        <v>2.5099861444984226</v>
      </c>
      <c r="F64" s="84" t="s">
        <v>3652</v>
      </c>
      <c r="G64" s="84" t="b">
        <v>0</v>
      </c>
      <c r="H64" s="84" t="b">
        <v>0</v>
      </c>
      <c r="I64" s="84" t="b">
        <v>0</v>
      </c>
      <c r="J64" s="84" t="b">
        <v>0</v>
      </c>
      <c r="K64" s="84" t="b">
        <v>0</v>
      </c>
      <c r="L64" s="84" t="b">
        <v>0</v>
      </c>
    </row>
    <row r="65" spans="1:12" ht="15">
      <c r="A65" s="84" t="s">
        <v>2852</v>
      </c>
      <c r="B65" s="84" t="s">
        <v>3359</v>
      </c>
      <c r="C65" s="84">
        <v>9</v>
      </c>
      <c r="D65" s="123">
        <v>0.0032718880152433328</v>
      </c>
      <c r="E65" s="123">
        <v>2.315523195371699</v>
      </c>
      <c r="F65" s="84" t="s">
        <v>3652</v>
      </c>
      <c r="G65" s="84" t="b">
        <v>0</v>
      </c>
      <c r="H65" s="84" t="b">
        <v>0</v>
      </c>
      <c r="I65" s="84" t="b">
        <v>0</v>
      </c>
      <c r="J65" s="84" t="b">
        <v>0</v>
      </c>
      <c r="K65" s="84" t="b">
        <v>0</v>
      </c>
      <c r="L65" s="84" t="b">
        <v>0</v>
      </c>
    </row>
    <row r="66" spans="1:12" ht="15">
      <c r="A66" s="84" t="s">
        <v>3359</v>
      </c>
      <c r="B66" s="84" t="s">
        <v>3384</v>
      </c>
      <c r="C66" s="84">
        <v>9</v>
      </c>
      <c r="D66" s="123">
        <v>0.0032718880152433328</v>
      </c>
      <c r="E66" s="123">
        <v>2.4752240382392108</v>
      </c>
      <c r="F66" s="84" t="s">
        <v>3652</v>
      </c>
      <c r="G66" s="84" t="b">
        <v>0</v>
      </c>
      <c r="H66" s="84" t="b">
        <v>0</v>
      </c>
      <c r="I66" s="84" t="b">
        <v>0</v>
      </c>
      <c r="J66" s="84" t="b">
        <v>0</v>
      </c>
      <c r="K66" s="84" t="b">
        <v>0</v>
      </c>
      <c r="L66" s="84" t="b">
        <v>0</v>
      </c>
    </row>
    <row r="67" spans="1:12" ht="15">
      <c r="A67" s="84" t="s">
        <v>3384</v>
      </c>
      <c r="B67" s="84" t="s">
        <v>584</v>
      </c>
      <c r="C67" s="84">
        <v>9</v>
      </c>
      <c r="D67" s="123">
        <v>0.0032718880152433328</v>
      </c>
      <c r="E67" s="123">
        <v>1.3290960025609728</v>
      </c>
      <c r="F67" s="84" t="s">
        <v>3652</v>
      </c>
      <c r="G67" s="84" t="b">
        <v>0</v>
      </c>
      <c r="H67" s="84" t="b">
        <v>0</v>
      </c>
      <c r="I67" s="84" t="b">
        <v>0</v>
      </c>
      <c r="J67" s="84" t="b">
        <v>0</v>
      </c>
      <c r="K67" s="84" t="b">
        <v>0</v>
      </c>
      <c r="L67" s="84" t="b">
        <v>0</v>
      </c>
    </row>
    <row r="68" spans="1:12" ht="15">
      <c r="A68" s="84" t="s">
        <v>602</v>
      </c>
      <c r="B68" s="84" t="s">
        <v>378</v>
      </c>
      <c r="C68" s="84">
        <v>9</v>
      </c>
      <c r="D68" s="123">
        <v>0.0032718880152433328</v>
      </c>
      <c r="E68" s="123">
        <v>1.233566895269302</v>
      </c>
      <c r="F68" s="84" t="s">
        <v>3652</v>
      </c>
      <c r="G68" s="84" t="b">
        <v>0</v>
      </c>
      <c r="H68" s="84" t="b">
        <v>0</v>
      </c>
      <c r="I68" s="84" t="b">
        <v>0</v>
      </c>
      <c r="J68" s="84" t="b">
        <v>0</v>
      </c>
      <c r="K68" s="84" t="b">
        <v>0</v>
      </c>
      <c r="L68" s="84" t="b">
        <v>0</v>
      </c>
    </row>
    <row r="69" spans="1:12" ht="15">
      <c r="A69" s="84" t="s">
        <v>3352</v>
      </c>
      <c r="B69" s="84" t="s">
        <v>350</v>
      </c>
      <c r="C69" s="84">
        <v>9</v>
      </c>
      <c r="D69" s="123">
        <v>0.0032718880152433328</v>
      </c>
      <c r="E69" s="123">
        <v>1.4865050486489</v>
      </c>
      <c r="F69" s="84" t="s">
        <v>3652</v>
      </c>
      <c r="G69" s="84" t="b">
        <v>0</v>
      </c>
      <c r="H69" s="84" t="b">
        <v>0</v>
      </c>
      <c r="I69" s="84" t="b">
        <v>0</v>
      </c>
      <c r="J69" s="84" t="b">
        <v>0</v>
      </c>
      <c r="K69" s="84" t="b">
        <v>0</v>
      </c>
      <c r="L69" s="84" t="b">
        <v>0</v>
      </c>
    </row>
    <row r="70" spans="1:12" ht="15">
      <c r="A70" s="84" t="s">
        <v>306</v>
      </c>
      <c r="B70" s="84" t="s">
        <v>2875</v>
      </c>
      <c r="C70" s="84">
        <v>8</v>
      </c>
      <c r="D70" s="123">
        <v>0.0030062210515844285</v>
      </c>
      <c r="E70" s="123">
        <v>1.2574870823770747</v>
      </c>
      <c r="F70" s="84" t="s">
        <v>3652</v>
      </c>
      <c r="G70" s="84" t="b">
        <v>0</v>
      </c>
      <c r="H70" s="84" t="b">
        <v>0</v>
      </c>
      <c r="I70" s="84" t="b">
        <v>0</v>
      </c>
      <c r="J70" s="84" t="b">
        <v>0</v>
      </c>
      <c r="K70" s="84" t="b">
        <v>0</v>
      </c>
      <c r="L70" s="84" t="b">
        <v>0</v>
      </c>
    </row>
    <row r="71" spans="1:12" ht="15">
      <c r="A71" s="84" t="s">
        <v>2843</v>
      </c>
      <c r="B71" s="84" t="s">
        <v>2842</v>
      </c>
      <c r="C71" s="84">
        <v>8</v>
      </c>
      <c r="D71" s="123">
        <v>0.0030062210515844285</v>
      </c>
      <c r="E71" s="123">
        <v>1.3796523760034165</v>
      </c>
      <c r="F71" s="84" t="s">
        <v>3652</v>
      </c>
      <c r="G71" s="84" t="b">
        <v>0</v>
      </c>
      <c r="H71" s="84" t="b">
        <v>0</v>
      </c>
      <c r="I71" s="84" t="b">
        <v>0</v>
      </c>
      <c r="J71" s="84" t="b">
        <v>0</v>
      </c>
      <c r="K71" s="84" t="b">
        <v>0</v>
      </c>
      <c r="L71" s="84" t="b">
        <v>0</v>
      </c>
    </row>
    <row r="72" spans="1:12" ht="15">
      <c r="A72" s="84" t="s">
        <v>2842</v>
      </c>
      <c r="B72" s="84" t="s">
        <v>2843</v>
      </c>
      <c r="C72" s="84">
        <v>8</v>
      </c>
      <c r="D72" s="123">
        <v>0.0030062210515844285</v>
      </c>
      <c r="E72" s="123">
        <v>1.3918868324204283</v>
      </c>
      <c r="F72" s="84" t="s">
        <v>3652</v>
      </c>
      <c r="G72" s="84" t="b">
        <v>0</v>
      </c>
      <c r="H72" s="84" t="b">
        <v>0</v>
      </c>
      <c r="I72" s="84" t="b">
        <v>0</v>
      </c>
      <c r="J72" s="84" t="b">
        <v>0</v>
      </c>
      <c r="K72" s="84" t="b">
        <v>0</v>
      </c>
      <c r="L72" s="84" t="b">
        <v>0</v>
      </c>
    </row>
    <row r="73" spans="1:12" ht="15">
      <c r="A73" s="84" t="s">
        <v>2891</v>
      </c>
      <c r="B73" s="84" t="s">
        <v>2844</v>
      </c>
      <c r="C73" s="84">
        <v>8</v>
      </c>
      <c r="D73" s="123">
        <v>0.0030062210515844285</v>
      </c>
      <c r="E73" s="123">
        <v>1.7318348941147792</v>
      </c>
      <c r="F73" s="84" t="s">
        <v>3652</v>
      </c>
      <c r="G73" s="84" t="b">
        <v>0</v>
      </c>
      <c r="H73" s="84" t="b">
        <v>0</v>
      </c>
      <c r="I73" s="84" t="b">
        <v>0</v>
      </c>
      <c r="J73" s="84" t="b">
        <v>0</v>
      </c>
      <c r="K73" s="84" t="b">
        <v>0</v>
      </c>
      <c r="L73" s="84" t="b">
        <v>0</v>
      </c>
    </row>
    <row r="74" spans="1:12" ht="15">
      <c r="A74" s="84" t="s">
        <v>2871</v>
      </c>
      <c r="B74" s="84" t="s">
        <v>2872</v>
      </c>
      <c r="C74" s="84">
        <v>8</v>
      </c>
      <c r="D74" s="123">
        <v>0.0030062210515844285</v>
      </c>
      <c r="E74" s="123">
        <v>2.5477747053878224</v>
      </c>
      <c r="F74" s="84" t="s">
        <v>3652</v>
      </c>
      <c r="G74" s="84" t="b">
        <v>0</v>
      </c>
      <c r="H74" s="84" t="b">
        <v>1</v>
      </c>
      <c r="I74" s="84" t="b">
        <v>0</v>
      </c>
      <c r="J74" s="84" t="b">
        <v>0</v>
      </c>
      <c r="K74" s="84" t="b">
        <v>0</v>
      </c>
      <c r="L74" s="84" t="b">
        <v>0</v>
      </c>
    </row>
    <row r="75" spans="1:12" ht="15">
      <c r="A75" s="84" t="s">
        <v>2836</v>
      </c>
      <c r="B75" s="84" t="s">
        <v>2842</v>
      </c>
      <c r="C75" s="84">
        <v>7</v>
      </c>
      <c r="D75" s="123">
        <v>0.002727535892952401</v>
      </c>
      <c r="E75" s="123">
        <v>0.5516270688642657</v>
      </c>
      <c r="F75" s="84" t="s">
        <v>3652</v>
      </c>
      <c r="G75" s="84" t="b">
        <v>0</v>
      </c>
      <c r="H75" s="84" t="b">
        <v>0</v>
      </c>
      <c r="I75" s="84" t="b">
        <v>0</v>
      </c>
      <c r="J75" s="84" t="b">
        <v>0</v>
      </c>
      <c r="K75" s="84" t="b">
        <v>0</v>
      </c>
      <c r="L75" s="84" t="b">
        <v>0</v>
      </c>
    </row>
    <row r="76" spans="1:12" ht="15">
      <c r="A76" s="84" t="s">
        <v>350</v>
      </c>
      <c r="B76" s="84" t="s">
        <v>2876</v>
      </c>
      <c r="C76" s="84">
        <v>7</v>
      </c>
      <c r="D76" s="123">
        <v>0.002727535892952401</v>
      </c>
      <c r="E76" s="123">
        <v>1.4430393548678095</v>
      </c>
      <c r="F76" s="84" t="s">
        <v>3652</v>
      </c>
      <c r="G76" s="84" t="b">
        <v>0</v>
      </c>
      <c r="H76" s="84" t="b">
        <v>0</v>
      </c>
      <c r="I76" s="84" t="b">
        <v>0</v>
      </c>
      <c r="J76" s="84" t="b">
        <v>0</v>
      </c>
      <c r="K76" s="84" t="b">
        <v>0</v>
      </c>
      <c r="L76" s="84" t="b">
        <v>0</v>
      </c>
    </row>
    <row r="77" spans="1:12" ht="15">
      <c r="A77" s="84" t="s">
        <v>350</v>
      </c>
      <c r="B77" s="84" t="s">
        <v>2867</v>
      </c>
      <c r="C77" s="84">
        <v>7</v>
      </c>
      <c r="D77" s="123">
        <v>0.002727535892952401</v>
      </c>
      <c r="E77" s="123">
        <v>1.0576884735037924</v>
      </c>
      <c r="F77" s="84" t="s">
        <v>3652</v>
      </c>
      <c r="G77" s="84" t="b">
        <v>0</v>
      </c>
      <c r="H77" s="84" t="b">
        <v>0</v>
      </c>
      <c r="I77" s="84" t="b">
        <v>0</v>
      </c>
      <c r="J77" s="84" t="b">
        <v>0</v>
      </c>
      <c r="K77" s="84" t="b">
        <v>0</v>
      </c>
      <c r="L77" s="84" t="b">
        <v>0</v>
      </c>
    </row>
    <row r="78" spans="1:12" ht="15">
      <c r="A78" s="84" t="s">
        <v>2868</v>
      </c>
      <c r="B78" s="84" t="s">
        <v>589</v>
      </c>
      <c r="C78" s="84">
        <v>7</v>
      </c>
      <c r="D78" s="123">
        <v>0.002727535892952401</v>
      </c>
      <c r="E78" s="123">
        <v>1.3901178096815816</v>
      </c>
      <c r="F78" s="84" t="s">
        <v>3652</v>
      </c>
      <c r="G78" s="84" t="b">
        <v>0</v>
      </c>
      <c r="H78" s="84" t="b">
        <v>0</v>
      </c>
      <c r="I78" s="84" t="b">
        <v>0</v>
      </c>
      <c r="J78" s="84" t="b">
        <v>0</v>
      </c>
      <c r="K78" s="84" t="b">
        <v>0</v>
      </c>
      <c r="L78" s="84" t="b">
        <v>0</v>
      </c>
    </row>
    <row r="79" spans="1:12" ht="15">
      <c r="A79" s="84" t="s">
        <v>589</v>
      </c>
      <c r="B79" s="84" t="s">
        <v>2869</v>
      </c>
      <c r="C79" s="84">
        <v>7</v>
      </c>
      <c r="D79" s="123">
        <v>0.002727535892952401</v>
      </c>
      <c r="E79" s="123">
        <v>1.976383533826312</v>
      </c>
      <c r="F79" s="84" t="s">
        <v>3652</v>
      </c>
      <c r="G79" s="84" t="b">
        <v>0</v>
      </c>
      <c r="H79" s="84" t="b">
        <v>0</v>
      </c>
      <c r="I79" s="84" t="b">
        <v>0</v>
      </c>
      <c r="J79" s="84" t="b">
        <v>0</v>
      </c>
      <c r="K79" s="84" t="b">
        <v>0</v>
      </c>
      <c r="L79" s="84" t="b">
        <v>0</v>
      </c>
    </row>
    <row r="80" spans="1:12" ht="15">
      <c r="A80" s="84" t="s">
        <v>2869</v>
      </c>
      <c r="B80" s="84" t="s">
        <v>2870</v>
      </c>
      <c r="C80" s="84">
        <v>7</v>
      </c>
      <c r="D80" s="123">
        <v>0.002727535892952401</v>
      </c>
      <c r="E80" s="123">
        <v>2.744069350531791</v>
      </c>
      <c r="F80" s="84" t="s">
        <v>3652</v>
      </c>
      <c r="G80" s="84" t="b">
        <v>0</v>
      </c>
      <c r="H80" s="84" t="b">
        <v>0</v>
      </c>
      <c r="I80" s="84" t="b">
        <v>0</v>
      </c>
      <c r="J80" s="84" t="b">
        <v>0</v>
      </c>
      <c r="K80" s="84" t="b">
        <v>0</v>
      </c>
      <c r="L80" s="84" t="b">
        <v>0</v>
      </c>
    </row>
    <row r="81" spans="1:12" ht="15">
      <c r="A81" s="84" t="s">
        <v>2870</v>
      </c>
      <c r="B81" s="84" t="s">
        <v>2871</v>
      </c>
      <c r="C81" s="84">
        <v>7</v>
      </c>
      <c r="D81" s="123">
        <v>0.002727535892952401</v>
      </c>
      <c r="E81" s="123">
        <v>2.686077403554104</v>
      </c>
      <c r="F81" s="84" t="s">
        <v>3652</v>
      </c>
      <c r="G81" s="84" t="b">
        <v>0</v>
      </c>
      <c r="H81" s="84" t="b">
        <v>0</v>
      </c>
      <c r="I81" s="84" t="b">
        <v>0</v>
      </c>
      <c r="J81" s="84" t="b">
        <v>0</v>
      </c>
      <c r="K81" s="84" t="b">
        <v>1</v>
      </c>
      <c r="L81" s="84" t="b">
        <v>0</v>
      </c>
    </row>
    <row r="82" spans="1:12" ht="15">
      <c r="A82" s="84" t="s">
        <v>2872</v>
      </c>
      <c r="B82" s="84" t="s">
        <v>352</v>
      </c>
      <c r="C82" s="84">
        <v>7</v>
      </c>
      <c r="D82" s="123">
        <v>0.002727535892952401</v>
      </c>
      <c r="E82" s="123">
        <v>2.5477747053878224</v>
      </c>
      <c r="F82" s="84" t="s">
        <v>3652</v>
      </c>
      <c r="G82" s="84" t="b">
        <v>0</v>
      </c>
      <c r="H82" s="84" t="b">
        <v>0</v>
      </c>
      <c r="I82" s="84" t="b">
        <v>0</v>
      </c>
      <c r="J82" s="84" t="b">
        <v>0</v>
      </c>
      <c r="K82" s="84" t="b">
        <v>0</v>
      </c>
      <c r="L82" s="84" t="b">
        <v>0</v>
      </c>
    </row>
    <row r="83" spans="1:12" ht="15">
      <c r="A83" s="84" t="s">
        <v>352</v>
      </c>
      <c r="B83" s="84" t="s">
        <v>368</v>
      </c>
      <c r="C83" s="84">
        <v>7</v>
      </c>
      <c r="D83" s="123">
        <v>0.002727535892952401</v>
      </c>
      <c r="E83" s="123">
        <v>2.744069350531791</v>
      </c>
      <c r="F83" s="84" t="s">
        <v>3652</v>
      </c>
      <c r="G83" s="84" t="b">
        <v>0</v>
      </c>
      <c r="H83" s="84" t="b">
        <v>0</v>
      </c>
      <c r="I83" s="84" t="b">
        <v>0</v>
      </c>
      <c r="J83" s="84" t="b">
        <v>0</v>
      </c>
      <c r="K83" s="84" t="b">
        <v>0</v>
      </c>
      <c r="L83" s="84" t="b">
        <v>0</v>
      </c>
    </row>
    <row r="84" spans="1:12" ht="15">
      <c r="A84" s="84" t="s">
        <v>368</v>
      </c>
      <c r="B84" s="84" t="s">
        <v>584</v>
      </c>
      <c r="C84" s="84">
        <v>7</v>
      </c>
      <c r="D84" s="123">
        <v>0.002727535892952401</v>
      </c>
      <c r="E84" s="123">
        <v>1.3290960025609728</v>
      </c>
      <c r="F84" s="84" t="s">
        <v>3652</v>
      </c>
      <c r="G84" s="84" t="b">
        <v>0</v>
      </c>
      <c r="H84" s="84" t="b">
        <v>0</v>
      </c>
      <c r="I84" s="84" t="b">
        <v>0</v>
      </c>
      <c r="J84" s="84" t="b">
        <v>0</v>
      </c>
      <c r="K84" s="84" t="b">
        <v>0</v>
      </c>
      <c r="L84" s="84" t="b">
        <v>0</v>
      </c>
    </row>
    <row r="85" spans="1:12" ht="15">
      <c r="A85" s="84" t="s">
        <v>584</v>
      </c>
      <c r="B85" s="84" t="s">
        <v>2787</v>
      </c>
      <c r="C85" s="84">
        <v>7</v>
      </c>
      <c r="D85" s="123">
        <v>0.002727535892952401</v>
      </c>
      <c r="E85" s="123">
        <v>1.528469550192436</v>
      </c>
      <c r="F85" s="84" t="s">
        <v>3652</v>
      </c>
      <c r="G85" s="84" t="b">
        <v>0</v>
      </c>
      <c r="H85" s="84" t="b">
        <v>0</v>
      </c>
      <c r="I85" s="84" t="b">
        <v>0</v>
      </c>
      <c r="J85" s="84" t="b">
        <v>0</v>
      </c>
      <c r="K85" s="84" t="b">
        <v>0</v>
      </c>
      <c r="L85" s="84" t="b">
        <v>0</v>
      </c>
    </row>
    <row r="86" spans="1:12" ht="15">
      <c r="A86" s="84" t="s">
        <v>3373</v>
      </c>
      <c r="B86" s="84" t="s">
        <v>3388</v>
      </c>
      <c r="C86" s="84">
        <v>7</v>
      </c>
      <c r="D86" s="123">
        <v>0.002727535892952401</v>
      </c>
      <c r="E86" s="123">
        <v>2.4386302359627545</v>
      </c>
      <c r="F86" s="84" t="s">
        <v>3652</v>
      </c>
      <c r="G86" s="84" t="b">
        <v>0</v>
      </c>
      <c r="H86" s="84" t="b">
        <v>0</v>
      </c>
      <c r="I86" s="84" t="b">
        <v>0</v>
      </c>
      <c r="J86" s="84" t="b">
        <v>1</v>
      </c>
      <c r="K86" s="84" t="b">
        <v>0</v>
      </c>
      <c r="L86" s="84" t="b">
        <v>0</v>
      </c>
    </row>
    <row r="87" spans="1:12" ht="15">
      <c r="A87" s="84" t="s">
        <v>3388</v>
      </c>
      <c r="B87" s="84" t="s">
        <v>3357</v>
      </c>
      <c r="C87" s="84">
        <v>7</v>
      </c>
      <c r="D87" s="123">
        <v>0.002727535892952401</v>
      </c>
      <c r="E87" s="123">
        <v>2.3660795688141425</v>
      </c>
      <c r="F87" s="84" t="s">
        <v>3652</v>
      </c>
      <c r="G87" s="84" t="b">
        <v>1</v>
      </c>
      <c r="H87" s="84" t="b">
        <v>0</v>
      </c>
      <c r="I87" s="84" t="b">
        <v>0</v>
      </c>
      <c r="J87" s="84" t="b">
        <v>0</v>
      </c>
      <c r="K87" s="84" t="b">
        <v>0</v>
      </c>
      <c r="L87" s="84" t="b">
        <v>0</v>
      </c>
    </row>
    <row r="88" spans="1:12" ht="15">
      <c r="A88" s="84" t="s">
        <v>3357</v>
      </c>
      <c r="B88" s="84" t="s">
        <v>3394</v>
      </c>
      <c r="C88" s="84">
        <v>7</v>
      </c>
      <c r="D88" s="123">
        <v>0.002727535892952401</v>
      </c>
      <c r="E88" s="123">
        <v>2.417232091261524</v>
      </c>
      <c r="F88" s="84" t="s">
        <v>3652</v>
      </c>
      <c r="G88" s="84" t="b">
        <v>0</v>
      </c>
      <c r="H88" s="84" t="b">
        <v>0</v>
      </c>
      <c r="I88" s="84" t="b">
        <v>0</v>
      </c>
      <c r="J88" s="84" t="b">
        <v>0</v>
      </c>
      <c r="K88" s="84" t="b">
        <v>0</v>
      </c>
      <c r="L88" s="84" t="b">
        <v>0</v>
      </c>
    </row>
    <row r="89" spans="1:12" ht="15">
      <c r="A89" s="84" t="s">
        <v>3394</v>
      </c>
      <c r="B89" s="84" t="s">
        <v>3413</v>
      </c>
      <c r="C89" s="84">
        <v>7</v>
      </c>
      <c r="D89" s="123">
        <v>0.002727535892952401</v>
      </c>
      <c r="E89" s="123">
        <v>2.686077403554104</v>
      </c>
      <c r="F89" s="84" t="s">
        <v>3652</v>
      </c>
      <c r="G89" s="84" t="b">
        <v>0</v>
      </c>
      <c r="H89" s="84" t="b">
        <v>0</v>
      </c>
      <c r="I89" s="84" t="b">
        <v>0</v>
      </c>
      <c r="J89" s="84" t="b">
        <v>0</v>
      </c>
      <c r="K89" s="84" t="b">
        <v>0</v>
      </c>
      <c r="L89" s="84" t="b">
        <v>0</v>
      </c>
    </row>
    <row r="90" spans="1:12" ht="15">
      <c r="A90" s="84" t="s">
        <v>3413</v>
      </c>
      <c r="B90" s="84" t="s">
        <v>3414</v>
      </c>
      <c r="C90" s="84">
        <v>7</v>
      </c>
      <c r="D90" s="123">
        <v>0.002727535892952401</v>
      </c>
      <c r="E90" s="123">
        <v>2.744069350531791</v>
      </c>
      <c r="F90" s="84" t="s">
        <v>3652</v>
      </c>
      <c r="G90" s="84" t="b">
        <v>0</v>
      </c>
      <c r="H90" s="84" t="b">
        <v>0</v>
      </c>
      <c r="I90" s="84" t="b">
        <v>0</v>
      </c>
      <c r="J90" s="84" t="b">
        <v>0</v>
      </c>
      <c r="K90" s="84" t="b">
        <v>0</v>
      </c>
      <c r="L90" s="84" t="b">
        <v>0</v>
      </c>
    </row>
    <row r="91" spans="1:12" ht="15">
      <c r="A91" s="84" t="s">
        <v>3414</v>
      </c>
      <c r="B91" s="84" t="s">
        <v>602</v>
      </c>
      <c r="C91" s="84">
        <v>7</v>
      </c>
      <c r="D91" s="123">
        <v>0.002727535892952401</v>
      </c>
      <c r="E91" s="123">
        <v>1.3690593025059925</v>
      </c>
      <c r="F91" s="84" t="s">
        <v>3652</v>
      </c>
      <c r="G91" s="84" t="b">
        <v>0</v>
      </c>
      <c r="H91" s="84" t="b">
        <v>0</v>
      </c>
      <c r="I91" s="84" t="b">
        <v>0</v>
      </c>
      <c r="J91" s="84" t="b">
        <v>0</v>
      </c>
      <c r="K91" s="84" t="b">
        <v>0</v>
      </c>
      <c r="L91" s="84" t="b">
        <v>0</v>
      </c>
    </row>
    <row r="92" spans="1:12" ht="15">
      <c r="A92" s="84" t="s">
        <v>584</v>
      </c>
      <c r="B92" s="84" t="s">
        <v>3371</v>
      </c>
      <c r="C92" s="84">
        <v>7</v>
      </c>
      <c r="D92" s="123">
        <v>0.002727535892952401</v>
      </c>
      <c r="E92" s="123">
        <v>1.3321749050484677</v>
      </c>
      <c r="F92" s="84" t="s">
        <v>3652</v>
      </c>
      <c r="G92" s="84" t="b">
        <v>0</v>
      </c>
      <c r="H92" s="84" t="b">
        <v>0</v>
      </c>
      <c r="I92" s="84" t="b">
        <v>0</v>
      </c>
      <c r="J92" s="84" t="b">
        <v>0</v>
      </c>
      <c r="K92" s="84" t="b">
        <v>0</v>
      </c>
      <c r="L92" s="84" t="b">
        <v>0</v>
      </c>
    </row>
    <row r="93" spans="1:12" ht="15">
      <c r="A93" s="84" t="s">
        <v>350</v>
      </c>
      <c r="B93" s="84" t="s">
        <v>3354</v>
      </c>
      <c r="C93" s="84">
        <v>6</v>
      </c>
      <c r="D93" s="123">
        <v>0.0024339607945839917</v>
      </c>
      <c r="E93" s="123">
        <v>1.3760925652371963</v>
      </c>
      <c r="F93" s="84" t="s">
        <v>3652</v>
      </c>
      <c r="G93" s="84" t="b">
        <v>0</v>
      </c>
      <c r="H93" s="84" t="b">
        <v>0</v>
      </c>
      <c r="I93" s="84" t="b">
        <v>0</v>
      </c>
      <c r="J93" s="84" t="b">
        <v>0</v>
      </c>
      <c r="K93" s="84" t="b">
        <v>0</v>
      </c>
      <c r="L93" s="84" t="b">
        <v>0</v>
      </c>
    </row>
    <row r="94" spans="1:12" ht="15">
      <c r="A94" s="84" t="s">
        <v>2860</v>
      </c>
      <c r="B94" s="84" t="s">
        <v>2861</v>
      </c>
      <c r="C94" s="84">
        <v>6</v>
      </c>
      <c r="D94" s="123">
        <v>0.0024339607945839917</v>
      </c>
      <c r="E94" s="123">
        <v>2.811016140162404</v>
      </c>
      <c r="F94" s="84" t="s">
        <v>3652</v>
      </c>
      <c r="G94" s="84" t="b">
        <v>0</v>
      </c>
      <c r="H94" s="84" t="b">
        <v>0</v>
      </c>
      <c r="I94" s="84" t="b">
        <v>0</v>
      </c>
      <c r="J94" s="84" t="b">
        <v>0</v>
      </c>
      <c r="K94" s="84" t="b">
        <v>0</v>
      </c>
      <c r="L94" s="84" t="b">
        <v>0</v>
      </c>
    </row>
    <row r="95" spans="1:12" ht="15">
      <c r="A95" s="84" t="s">
        <v>2861</v>
      </c>
      <c r="B95" s="84" t="s">
        <v>2862</v>
      </c>
      <c r="C95" s="84">
        <v>6</v>
      </c>
      <c r="D95" s="123">
        <v>0.0024339607945839917</v>
      </c>
      <c r="E95" s="123">
        <v>2.811016140162404</v>
      </c>
      <c r="F95" s="84" t="s">
        <v>3652</v>
      </c>
      <c r="G95" s="84" t="b">
        <v>0</v>
      </c>
      <c r="H95" s="84" t="b">
        <v>0</v>
      </c>
      <c r="I95" s="84" t="b">
        <v>0</v>
      </c>
      <c r="J95" s="84" t="b">
        <v>0</v>
      </c>
      <c r="K95" s="84" t="b">
        <v>0</v>
      </c>
      <c r="L95" s="84" t="b">
        <v>0</v>
      </c>
    </row>
    <row r="96" spans="1:12" ht="15">
      <c r="A96" s="84" t="s">
        <v>2862</v>
      </c>
      <c r="B96" s="84" t="s">
        <v>2863</v>
      </c>
      <c r="C96" s="84">
        <v>6</v>
      </c>
      <c r="D96" s="123">
        <v>0.0024339607945839917</v>
      </c>
      <c r="E96" s="123">
        <v>2.811016140162404</v>
      </c>
      <c r="F96" s="84" t="s">
        <v>3652</v>
      </c>
      <c r="G96" s="84" t="b">
        <v>0</v>
      </c>
      <c r="H96" s="84" t="b">
        <v>0</v>
      </c>
      <c r="I96" s="84" t="b">
        <v>0</v>
      </c>
      <c r="J96" s="84" t="b">
        <v>0</v>
      </c>
      <c r="K96" s="84" t="b">
        <v>1</v>
      </c>
      <c r="L96" s="84" t="b">
        <v>0</v>
      </c>
    </row>
    <row r="97" spans="1:12" ht="15">
      <c r="A97" s="84" t="s">
        <v>2863</v>
      </c>
      <c r="B97" s="84" t="s">
        <v>2844</v>
      </c>
      <c r="C97" s="84">
        <v>6</v>
      </c>
      <c r="D97" s="123">
        <v>0.0024339607945839917</v>
      </c>
      <c r="E97" s="123">
        <v>2.0840174122261415</v>
      </c>
      <c r="F97" s="84" t="s">
        <v>3652</v>
      </c>
      <c r="G97" s="84" t="b">
        <v>0</v>
      </c>
      <c r="H97" s="84" t="b">
        <v>1</v>
      </c>
      <c r="I97" s="84" t="b">
        <v>0</v>
      </c>
      <c r="J97" s="84" t="b">
        <v>0</v>
      </c>
      <c r="K97" s="84" t="b">
        <v>0</v>
      </c>
      <c r="L97" s="84" t="b">
        <v>0</v>
      </c>
    </row>
    <row r="98" spans="1:12" ht="15">
      <c r="A98" s="84" t="s">
        <v>2844</v>
      </c>
      <c r="B98" s="84" t="s">
        <v>2835</v>
      </c>
      <c r="C98" s="84">
        <v>6</v>
      </c>
      <c r="D98" s="123">
        <v>0.0024339607945839917</v>
      </c>
      <c r="E98" s="123">
        <v>0.8207759774515602</v>
      </c>
      <c r="F98" s="84" t="s">
        <v>3652</v>
      </c>
      <c r="G98" s="84" t="b">
        <v>0</v>
      </c>
      <c r="H98" s="84" t="b">
        <v>0</v>
      </c>
      <c r="I98" s="84" t="b">
        <v>0</v>
      </c>
      <c r="J98" s="84" t="b">
        <v>0</v>
      </c>
      <c r="K98" s="84" t="b">
        <v>0</v>
      </c>
      <c r="L98" s="84" t="b">
        <v>0</v>
      </c>
    </row>
    <row r="99" spans="1:12" ht="15">
      <c r="A99" s="84" t="s">
        <v>2836</v>
      </c>
      <c r="B99" s="84" t="s">
        <v>2864</v>
      </c>
      <c r="C99" s="84">
        <v>6</v>
      </c>
      <c r="D99" s="123">
        <v>0.0024339607945839917</v>
      </c>
      <c r="E99" s="123">
        <v>1.5638615252812773</v>
      </c>
      <c r="F99" s="84" t="s">
        <v>3652</v>
      </c>
      <c r="G99" s="84" t="b">
        <v>0</v>
      </c>
      <c r="H99" s="84" t="b">
        <v>0</v>
      </c>
      <c r="I99" s="84" t="b">
        <v>0</v>
      </c>
      <c r="J99" s="84" t="b">
        <v>1</v>
      </c>
      <c r="K99" s="84" t="b">
        <v>0</v>
      </c>
      <c r="L99" s="84" t="b">
        <v>0</v>
      </c>
    </row>
    <row r="100" spans="1:12" ht="15">
      <c r="A100" s="84" t="s">
        <v>2864</v>
      </c>
      <c r="B100" s="84" t="s">
        <v>2865</v>
      </c>
      <c r="C100" s="84">
        <v>6</v>
      </c>
      <c r="D100" s="123">
        <v>0.0024339607945839917</v>
      </c>
      <c r="E100" s="123">
        <v>2.686077403554104</v>
      </c>
      <c r="F100" s="84" t="s">
        <v>3652</v>
      </c>
      <c r="G100" s="84" t="b">
        <v>1</v>
      </c>
      <c r="H100" s="84" t="b">
        <v>0</v>
      </c>
      <c r="I100" s="84" t="b">
        <v>0</v>
      </c>
      <c r="J100" s="84" t="b">
        <v>0</v>
      </c>
      <c r="K100" s="84" t="b">
        <v>0</v>
      </c>
      <c r="L100" s="84" t="b">
        <v>0</v>
      </c>
    </row>
    <row r="101" spans="1:12" ht="15">
      <c r="A101" s="84" t="s">
        <v>2844</v>
      </c>
      <c r="B101" s="84" t="s">
        <v>2845</v>
      </c>
      <c r="C101" s="84">
        <v>6</v>
      </c>
      <c r="D101" s="123">
        <v>0.0024339607945839917</v>
      </c>
      <c r="E101" s="123">
        <v>1.4150106312675659</v>
      </c>
      <c r="F101" s="84" t="s">
        <v>3652</v>
      </c>
      <c r="G101" s="84" t="b">
        <v>0</v>
      </c>
      <c r="H101" s="84" t="b">
        <v>0</v>
      </c>
      <c r="I101" s="84" t="b">
        <v>0</v>
      </c>
      <c r="J101" s="84" t="b">
        <v>0</v>
      </c>
      <c r="K101" s="84" t="b">
        <v>0</v>
      </c>
      <c r="L101" s="84" t="b">
        <v>0</v>
      </c>
    </row>
    <row r="102" spans="1:12" ht="15">
      <c r="A102" s="84" t="s">
        <v>3339</v>
      </c>
      <c r="B102" s="84" t="s">
        <v>3408</v>
      </c>
      <c r="C102" s="84">
        <v>6</v>
      </c>
      <c r="D102" s="123">
        <v>0.0024339607945839917</v>
      </c>
      <c r="E102" s="123">
        <v>2.1072472529446165</v>
      </c>
      <c r="F102" s="84" t="s">
        <v>3652</v>
      </c>
      <c r="G102" s="84" t="b">
        <v>0</v>
      </c>
      <c r="H102" s="84" t="b">
        <v>0</v>
      </c>
      <c r="I102" s="84" t="b">
        <v>0</v>
      </c>
      <c r="J102" s="84" t="b">
        <v>0</v>
      </c>
      <c r="K102" s="84" t="b">
        <v>0</v>
      </c>
      <c r="L102" s="84" t="b">
        <v>0</v>
      </c>
    </row>
    <row r="103" spans="1:12" ht="15">
      <c r="A103" s="84" t="s">
        <v>2787</v>
      </c>
      <c r="B103" s="84" t="s">
        <v>3393</v>
      </c>
      <c r="C103" s="84">
        <v>6</v>
      </c>
      <c r="D103" s="123">
        <v>0.0024339607945839917</v>
      </c>
      <c r="E103" s="123">
        <v>2.686077403554104</v>
      </c>
      <c r="F103" s="84" t="s">
        <v>3652</v>
      </c>
      <c r="G103" s="84" t="b">
        <v>0</v>
      </c>
      <c r="H103" s="84" t="b">
        <v>0</v>
      </c>
      <c r="I103" s="84" t="b">
        <v>0</v>
      </c>
      <c r="J103" s="84" t="b">
        <v>0</v>
      </c>
      <c r="K103" s="84" t="b">
        <v>0</v>
      </c>
      <c r="L103" s="84" t="b">
        <v>0</v>
      </c>
    </row>
    <row r="104" spans="1:12" ht="15">
      <c r="A104" s="84" t="s">
        <v>2856</v>
      </c>
      <c r="B104" s="84" t="s">
        <v>3412</v>
      </c>
      <c r="C104" s="84">
        <v>6</v>
      </c>
      <c r="D104" s="123">
        <v>0.0024339607945839917</v>
      </c>
      <c r="E104" s="123">
        <v>2.1420093592038283</v>
      </c>
      <c r="F104" s="84" t="s">
        <v>3652</v>
      </c>
      <c r="G104" s="84" t="b">
        <v>1</v>
      </c>
      <c r="H104" s="84" t="b">
        <v>0</v>
      </c>
      <c r="I104" s="84" t="b">
        <v>0</v>
      </c>
      <c r="J104" s="84" t="b">
        <v>0</v>
      </c>
      <c r="K104" s="84" t="b">
        <v>0</v>
      </c>
      <c r="L104" s="84" t="b">
        <v>0</v>
      </c>
    </row>
    <row r="105" spans="1:12" ht="15">
      <c r="A105" s="84" t="s">
        <v>3412</v>
      </c>
      <c r="B105" s="84" t="s">
        <v>3347</v>
      </c>
      <c r="C105" s="84">
        <v>6</v>
      </c>
      <c r="D105" s="123">
        <v>0.0024339607945839917</v>
      </c>
      <c r="E105" s="123">
        <v>2.266948095812128</v>
      </c>
      <c r="F105" s="84" t="s">
        <v>3652</v>
      </c>
      <c r="G105" s="84" t="b">
        <v>0</v>
      </c>
      <c r="H105" s="84" t="b">
        <v>0</v>
      </c>
      <c r="I105" s="84" t="b">
        <v>0</v>
      </c>
      <c r="J105" s="84" t="b">
        <v>1</v>
      </c>
      <c r="K105" s="84" t="b">
        <v>0</v>
      </c>
      <c r="L105" s="84" t="b">
        <v>0</v>
      </c>
    </row>
    <row r="106" spans="1:12" ht="15">
      <c r="A106" s="84" t="s">
        <v>3347</v>
      </c>
      <c r="B106" s="84" t="s">
        <v>2895</v>
      </c>
      <c r="C106" s="84">
        <v>6</v>
      </c>
      <c r="D106" s="123">
        <v>0.0024339607945839917</v>
      </c>
      <c r="E106" s="123">
        <v>1.9981027835195484</v>
      </c>
      <c r="F106" s="84" t="s">
        <v>3652</v>
      </c>
      <c r="G106" s="84" t="b">
        <v>1</v>
      </c>
      <c r="H106" s="84" t="b">
        <v>0</v>
      </c>
      <c r="I106" s="84" t="b">
        <v>0</v>
      </c>
      <c r="J106" s="84" t="b">
        <v>0</v>
      </c>
      <c r="K106" s="84" t="b">
        <v>0</v>
      </c>
      <c r="L106" s="84" t="b">
        <v>0</v>
      </c>
    </row>
    <row r="107" spans="1:12" ht="15">
      <c r="A107" s="84" t="s">
        <v>2895</v>
      </c>
      <c r="B107" s="84" t="s">
        <v>2842</v>
      </c>
      <c r="C107" s="84">
        <v>6</v>
      </c>
      <c r="D107" s="123">
        <v>0.0024339607945839917</v>
      </c>
      <c r="E107" s="123">
        <v>1.396042792191586</v>
      </c>
      <c r="F107" s="84" t="s">
        <v>3652</v>
      </c>
      <c r="G107" s="84" t="b">
        <v>0</v>
      </c>
      <c r="H107" s="84" t="b">
        <v>0</v>
      </c>
      <c r="I107" s="84" t="b">
        <v>0</v>
      </c>
      <c r="J107" s="84" t="b">
        <v>0</v>
      </c>
      <c r="K107" s="84" t="b">
        <v>0</v>
      </c>
      <c r="L107" s="84" t="b">
        <v>0</v>
      </c>
    </row>
    <row r="108" spans="1:12" ht="15">
      <c r="A108" s="84" t="s">
        <v>2843</v>
      </c>
      <c r="B108" s="84" t="s">
        <v>3430</v>
      </c>
      <c r="C108" s="84">
        <v>6</v>
      </c>
      <c r="D108" s="123">
        <v>0.0024339607945839917</v>
      </c>
      <c r="E108" s="123">
        <v>2.3338948854427417</v>
      </c>
      <c r="F108" s="84" t="s">
        <v>3652</v>
      </c>
      <c r="G108" s="84" t="b">
        <v>0</v>
      </c>
      <c r="H108" s="84" t="b">
        <v>0</v>
      </c>
      <c r="I108" s="84" t="b">
        <v>0</v>
      </c>
      <c r="J108" s="84" t="b">
        <v>0</v>
      </c>
      <c r="K108" s="84" t="b">
        <v>0</v>
      </c>
      <c r="L108" s="84" t="b">
        <v>0</v>
      </c>
    </row>
    <row r="109" spans="1:12" ht="15">
      <c r="A109" s="84" t="s">
        <v>3430</v>
      </c>
      <c r="B109" s="84" t="s">
        <v>3395</v>
      </c>
      <c r="C109" s="84">
        <v>6</v>
      </c>
      <c r="D109" s="123">
        <v>0.0024339607945839917</v>
      </c>
      <c r="E109" s="123">
        <v>2.744069350531791</v>
      </c>
      <c r="F109" s="84" t="s">
        <v>3652</v>
      </c>
      <c r="G109" s="84" t="b">
        <v>0</v>
      </c>
      <c r="H109" s="84" t="b">
        <v>0</v>
      </c>
      <c r="I109" s="84" t="b">
        <v>0</v>
      </c>
      <c r="J109" s="84" t="b">
        <v>1</v>
      </c>
      <c r="K109" s="84" t="b">
        <v>0</v>
      </c>
      <c r="L109" s="84" t="b">
        <v>0</v>
      </c>
    </row>
    <row r="110" spans="1:12" ht="15">
      <c r="A110" s="84" t="s">
        <v>3395</v>
      </c>
      <c r="B110" s="84" t="s">
        <v>3372</v>
      </c>
      <c r="C110" s="84">
        <v>6</v>
      </c>
      <c r="D110" s="123">
        <v>0.0024339607945839917</v>
      </c>
      <c r="E110" s="123">
        <v>2.4808279157572093</v>
      </c>
      <c r="F110" s="84" t="s">
        <v>3652</v>
      </c>
      <c r="G110" s="84" t="b">
        <v>1</v>
      </c>
      <c r="H110" s="84" t="b">
        <v>0</v>
      </c>
      <c r="I110" s="84" t="b">
        <v>0</v>
      </c>
      <c r="J110" s="84" t="b">
        <v>0</v>
      </c>
      <c r="K110" s="84" t="b">
        <v>0</v>
      </c>
      <c r="L110" s="84" t="b">
        <v>0</v>
      </c>
    </row>
    <row r="111" spans="1:12" ht="15">
      <c r="A111" s="84" t="s">
        <v>3372</v>
      </c>
      <c r="B111" s="84" t="s">
        <v>3396</v>
      </c>
      <c r="C111" s="84">
        <v>6</v>
      </c>
      <c r="D111" s="123">
        <v>0.0024339607945839917</v>
      </c>
      <c r="E111" s="123">
        <v>2.4808279157572093</v>
      </c>
      <c r="F111" s="84" t="s">
        <v>3652</v>
      </c>
      <c r="G111" s="84" t="b">
        <v>0</v>
      </c>
      <c r="H111" s="84" t="b">
        <v>0</v>
      </c>
      <c r="I111" s="84" t="b">
        <v>0</v>
      </c>
      <c r="J111" s="84" t="b">
        <v>0</v>
      </c>
      <c r="K111" s="84" t="b">
        <v>0</v>
      </c>
      <c r="L111" s="84" t="b">
        <v>0</v>
      </c>
    </row>
    <row r="112" spans="1:12" ht="15">
      <c r="A112" s="84" t="s">
        <v>3396</v>
      </c>
      <c r="B112" s="84" t="s">
        <v>350</v>
      </c>
      <c r="C112" s="84">
        <v>6</v>
      </c>
      <c r="D112" s="123">
        <v>0.0024339607945839917</v>
      </c>
      <c r="E112" s="123">
        <v>1.641407008634643</v>
      </c>
      <c r="F112" s="84" t="s">
        <v>3652</v>
      </c>
      <c r="G112" s="84" t="b">
        <v>0</v>
      </c>
      <c r="H112" s="84" t="b">
        <v>0</v>
      </c>
      <c r="I112" s="84" t="b">
        <v>0</v>
      </c>
      <c r="J112" s="84" t="b">
        <v>0</v>
      </c>
      <c r="K112" s="84" t="b">
        <v>0</v>
      </c>
      <c r="L112" s="84" t="b">
        <v>0</v>
      </c>
    </row>
    <row r="113" spans="1:12" ht="15">
      <c r="A113" s="84" t="s">
        <v>350</v>
      </c>
      <c r="B113" s="84" t="s">
        <v>3373</v>
      </c>
      <c r="C113" s="84">
        <v>6</v>
      </c>
      <c r="D113" s="123">
        <v>0.0024339607945839917</v>
      </c>
      <c r="E113" s="123">
        <v>1.2211906052514532</v>
      </c>
      <c r="F113" s="84" t="s">
        <v>3652</v>
      </c>
      <c r="G113" s="84" t="b">
        <v>0</v>
      </c>
      <c r="H113" s="84" t="b">
        <v>0</v>
      </c>
      <c r="I113" s="84" t="b">
        <v>0</v>
      </c>
      <c r="J113" s="84" t="b">
        <v>0</v>
      </c>
      <c r="K113" s="84" t="b">
        <v>0</v>
      </c>
      <c r="L113" s="84" t="b">
        <v>0</v>
      </c>
    </row>
    <row r="114" spans="1:12" ht="15">
      <c r="A114" s="84" t="s">
        <v>356</v>
      </c>
      <c r="B114" s="84" t="s">
        <v>309</v>
      </c>
      <c r="C114" s="84">
        <v>5</v>
      </c>
      <c r="D114" s="123">
        <v>0.0021229924177711508</v>
      </c>
      <c r="E114" s="123">
        <v>2.664888104484166</v>
      </c>
      <c r="F114" s="84" t="s">
        <v>3652</v>
      </c>
      <c r="G114" s="84" t="b">
        <v>0</v>
      </c>
      <c r="H114" s="84" t="b">
        <v>0</v>
      </c>
      <c r="I114" s="84" t="b">
        <v>0</v>
      </c>
      <c r="J114" s="84" t="b">
        <v>0</v>
      </c>
      <c r="K114" s="84" t="b">
        <v>0</v>
      </c>
      <c r="L114" s="84" t="b">
        <v>0</v>
      </c>
    </row>
    <row r="115" spans="1:12" ht="15">
      <c r="A115" s="84" t="s">
        <v>350</v>
      </c>
      <c r="B115" s="84" t="s">
        <v>2875</v>
      </c>
      <c r="C115" s="84">
        <v>5</v>
      </c>
      <c r="D115" s="123">
        <v>0.0021229924177711508</v>
      </c>
      <c r="E115" s="123">
        <v>0.9115604378255544</v>
      </c>
      <c r="F115" s="84" t="s">
        <v>3652</v>
      </c>
      <c r="G115" s="84" t="b">
        <v>0</v>
      </c>
      <c r="H115" s="84" t="b">
        <v>0</v>
      </c>
      <c r="I115" s="84" t="b">
        <v>0</v>
      </c>
      <c r="J115" s="84" t="b">
        <v>0</v>
      </c>
      <c r="K115" s="84" t="b">
        <v>0</v>
      </c>
      <c r="L115" s="84" t="b">
        <v>0</v>
      </c>
    </row>
    <row r="116" spans="1:12" ht="15">
      <c r="A116" s="84" t="s">
        <v>350</v>
      </c>
      <c r="B116" s="84" t="s">
        <v>3356</v>
      </c>
      <c r="C116" s="84">
        <v>5</v>
      </c>
      <c r="D116" s="123">
        <v>0.0021229924177711508</v>
      </c>
      <c r="E116" s="123">
        <v>1.4430393548678095</v>
      </c>
      <c r="F116" s="84" t="s">
        <v>3652</v>
      </c>
      <c r="G116" s="84" t="b">
        <v>0</v>
      </c>
      <c r="H116" s="84" t="b">
        <v>0</v>
      </c>
      <c r="I116" s="84" t="b">
        <v>0</v>
      </c>
      <c r="J116" s="84" t="b">
        <v>0</v>
      </c>
      <c r="K116" s="84" t="b">
        <v>0</v>
      </c>
      <c r="L116" s="84" t="b">
        <v>0</v>
      </c>
    </row>
    <row r="117" spans="1:12" ht="15">
      <c r="A117" s="84" t="s">
        <v>3390</v>
      </c>
      <c r="B117" s="84" t="s">
        <v>2835</v>
      </c>
      <c r="C117" s="84">
        <v>5</v>
      </c>
      <c r="D117" s="123">
        <v>0.0021229924177711508</v>
      </c>
      <c r="E117" s="123">
        <v>1.3436547227318978</v>
      </c>
      <c r="F117" s="84" t="s">
        <v>3652</v>
      </c>
      <c r="G117" s="84" t="b">
        <v>0</v>
      </c>
      <c r="H117" s="84" t="b">
        <v>0</v>
      </c>
      <c r="I117" s="84" t="b">
        <v>0</v>
      </c>
      <c r="J117" s="84" t="b">
        <v>0</v>
      </c>
      <c r="K117" s="84" t="b">
        <v>0</v>
      </c>
      <c r="L117" s="84" t="b">
        <v>0</v>
      </c>
    </row>
    <row r="118" spans="1:12" ht="15">
      <c r="A118" s="84" t="s">
        <v>2889</v>
      </c>
      <c r="B118" s="84" t="s">
        <v>3391</v>
      </c>
      <c r="C118" s="84">
        <v>5</v>
      </c>
      <c r="D118" s="123">
        <v>0.0021229924177711508</v>
      </c>
      <c r="E118" s="123">
        <v>2.106293806937294</v>
      </c>
      <c r="F118" s="84" t="s">
        <v>3652</v>
      </c>
      <c r="G118" s="84" t="b">
        <v>0</v>
      </c>
      <c r="H118" s="84" t="b">
        <v>0</v>
      </c>
      <c r="I118" s="84" t="b">
        <v>0</v>
      </c>
      <c r="J118" s="84" t="b">
        <v>0</v>
      </c>
      <c r="K118" s="84" t="b">
        <v>0</v>
      </c>
      <c r="L118" s="84" t="b">
        <v>0</v>
      </c>
    </row>
    <row r="119" spans="1:12" ht="15">
      <c r="A119" s="84" t="s">
        <v>3391</v>
      </c>
      <c r="B119" s="84" t="s">
        <v>3400</v>
      </c>
      <c r="C119" s="84">
        <v>5</v>
      </c>
      <c r="D119" s="123">
        <v>0.0021229924177711508</v>
      </c>
      <c r="E119" s="123">
        <v>2.539949367875866</v>
      </c>
      <c r="F119" s="84" t="s">
        <v>3652</v>
      </c>
      <c r="G119" s="84" t="b">
        <v>0</v>
      </c>
      <c r="H119" s="84" t="b">
        <v>0</v>
      </c>
      <c r="I119" s="84" t="b">
        <v>0</v>
      </c>
      <c r="J119" s="84" t="b">
        <v>0</v>
      </c>
      <c r="K119" s="84" t="b">
        <v>0</v>
      </c>
      <c r="L119" s="84" t="b">
        <v>0</v>
      </c>
    </row>
    <row r="120" spans="1:12" ht="15">
      <c r="A120" s="84" t="s">
        <v>3400</v>
      </c>
      <c r="B120" s="84" t="s">
        <v>3418</v>
      </c>
      <c r="C120" s="84">
        <v>5</v>
      </c>
      <c r="D120" s="123">
        <v>0.0021229924177711508</v>
      </c>
      <c r="E120" s="123">
        <v>2.664888104484166</v>
      </c>
      <c r="F120" s="84" t="s">
        <v>3652</v>
      </c>
      <c r="G120" s="84" t="b">
        <v>0</v>
      </c>
      <c r="H120" s="84" t="b">
        <v>0</v>
      </c>
      <c r="I120" s="84" t="b">
        <v>0</v>
      </c>
      <c r="J120" s="84" t="b">
        <v>0</v>
      </c>
      <c r="K120" s="84" t="b">
        <v>0</v>
      </c>
      <c r="L120" s="84" t="b">
        <v>0</v>
      </c>
    </row>
    <row r="121" spans="1:12" ht="15">
      <c r="A121" s="84" t="s">
        <v>3418</v>
      </c>
      <c r="B121" s="84" t="s">
        <v>2849</v>
      </c>
      <c r="C121" s="84">
        <v>5</v>
      </c>
      <c r="D121" s="123">
        <v>0.0021229924177711508</v>
      </c>
      <c r="E121" s="123">
        <v>2.004836166178517</v>
      </c>
      <c r="F121" s="84" t="s">
        <v>3652</v>
      </c>
      <c r="G121" s="84" t="b">
        <v>0</v>
      </c>
      <c r="H121" s="84" t="b">
        <v>0</v>
      </c>
      <c r="I121" s="84" t="b">
        <v>0</v>
      </c>
      <c r="J121" s="84" t="b">
        <v>0</v>
      </c>
      <c r="K121" s="84" t="b">
        <v>0</v>
      </c>
      <c r="L121" s="84" t="b">
        <v>0</v>
      </c>
    </row>
    <row r="122" spans="1:12" ht="15">
      <c r="A122" s="84" t="s">
        <v>2849</v>
      </c>
      <c r="B122" s="84" t="s">
        <v>3389</v>
      </c>
      <c r="C122" s="84">
        <v>5</v>
      </c>
      <c r="D122" s="123">
        <v>0.0021229924177711508</v>
      </c>
      <c r="E122" s="123">
        <v>1.8798974295702169</v>
      </c>
      <c r="F122" s="84" t="s">
        <v>3652</v>
      </c>
      <c r="G122" s="84" t="b">
        <v>0</v>
      </c>
      <c r="H122" s="84" t="b">
        <v>0</v>
      </c>
      <c r="I122" s="84" t="b">
        <v>0</v>
      </c>
      <c r="J122" s="84" t="b">
        <v>0</v>
      </c>
      <c r="K122" s="84" t="b">
        <v>0</v>
      </c>
      <c r="L122" s="84" t="b">
        <v>0</v>
      </c>
    </row>
    <row r="123" spans="1:12" ht="15">
      <c r="A123" s="84" t="s">
        <v>3389</v>
      </c>
      <c r="B123" s="84" t="s">
        <v>3433</v>
      </c>
      <c r="C123" s="84">
        <v>5</v>
      </c>
      <c r="D123" s="123">
        <v>0.0021229924177711508</v>
      </c>
      <c r="E123" s="123">
        <v>2.686077403554104</v>
      </c>
      <c r="F123" s="84" t="s">
        <v>3652</v>
      </c>
      <c r="G123" s="84" t="b">
        <v>0</v>
      </c>
      <c r="H123" s="84" t="b">
        <v>0</v>
      </c>
      <c r="I123" s="84" t="b">
        <v>0</v>
      </c>
      <c r="J123" s="84" t="b">
        <v>0</v>
      </c>
      <c r="K123" s="84" t="b">
        <v>0</v>
      </c>
      <c r="L123" s="84" t="b">
        <v>0</v>
      </c>
    </row>
    <row r="124" spans="1:12" ht="15">
      <c r="A124" s="84" t="s">
        <v>3433</v>
      </c>
      <c r="B124" s="84" t="s">
        <v>3434</v>
      </c>
      <c r="C124" s="84">
        <v>5</v>
      </c>
      <c r="D124" s="123">
        <v>0.0021229924177711508</v>
      </c>
      <c r="E124" s="123">
        <v>2.8901973862100285</v>
      </c>
      <c r="F124" s="84" t="s">
        <v>3652</v>
      </c>
      <c r="G124" s="84" t="b">
        <v>0</v>
      </c>
      <c r="H124" s="84" t="b">
        <v>0</v>
      </c>
      <c r="I124" s="84" t="b">
        <v>0</v>
      </c>
      <c r="J124" s="84" t="b">
        <v>0</v>
      </c>
      <c r="K124" s="84" t="b">
        <v>0</v>
      </c>
      <c r="L124" s="84" t="b">
        <v>0</v>
      </c>
    </row>
    <row r="125" spans="1:12" ht="15">
      <c r="A125" s="84" t="s">
        <v>3434</v>
      </c>
      <c r="B125" s="84" t="s">
        <v>3435</v>
      </c>
      <c r="C125" s="84">
        <v>5</v>
      </c>
      <c r="D125" s="123">
        <v>0.0021229924177711508</v>
      </c>
      <c r="E125" s="123">
        <v>2.8901973862100285</v>
      </c>
      <c r="F125" s="84" t="s">
        <v>3652</v>
      </c>
      <c r="G125" s="84" t="b">
        <v>0</v>
      </c>
      <c r="H125" s="84" t="b">
        <v>0</v>
      </c>
      <c r="I125" s="84" t="b">
        <v>0</v>
      </c>
      <c r="J125" s="84" t="b">
        <v>0</v>
      </c>
      <c r="K125" s="84" t="b">
        <v>1</v>
      </c>
      <c r="L125" s="84" t="b">
        <v>0</v>
      </c>
    </row>
    <row r="126" spans="1:12" ht="15">
      <c r="A126" s="84" t="s">
        <v>3435</v>
      </c>
      <c r="B126" s="84" t="s">
        <v>3436</v>
      </c>
      <c r="C126" s="84">
        <v>5</v>
      </c>
      <c r="D126" s="123">
        <v>0.0021229924177711508</v>
      </c>
      <c r="E126" s="123">
        <v>2.8901973862100285</v>
      </c>
      <c r="F126" s="84" t="s">
        <v>3652</v>
      </c>
      <c r="G126" s="84" t="b">
        <v>0</v>
      </c>
      <c r="H126" s="84" t="b">
        <v>1</v>
      </c>
      <c r="I126" s="84" t="b">
        <v>0</v>
      </c>
      <c r="J126" s="84" t="b">
        <v>0</v>
      </c>
      <c r="K126" s="84" t="b">
        <v>0</v>
      </c>
      <c r="L126" s="84" t="b">
        <v>0</v>
      </c>
    </row>
    <row r="127" spans="1:12" ht="15">
      <c r="A127" s="84" t="s">
        <v>3436</v>
      </c>
      <c r="B127" s="84" t="s">
        <v>3437</v>
      </c>
      <c r="C127" s="84">
        <v>5</v>
      </c>
      <c r="D127" s="123">
        <v>0.0021229924177711508</v>
      </c>
      <c r="E127" s="123">
        <v>2.8901973862100285</v>
      </c>
      <c r="F127" s="84" t="s">
        <v>3652</v>
      </c>
      <c r="G127" s="84" t="b">
        <v>0</v>
      </c>
      <c r="H127" s="84" t="b">
        <v>0</v>
      </c>
      <c r="I127" s="84" t="b">
        <v>0</v>
      </c>
      <c r="J127" s="84" t="b">
        <v>0</v>
      </c>
      <c r="K127" s="84" t="b">
        <v>0</v>
      </c>
      <c r="L127" s="84" t="b">
        <v>0</v>
      </c>
    </row>
    <row r="128" spans="1:12" ht="15">
      <c r="A128" s="84" t="s">
        <v>3437</v>
      </c>
      <c r="B128" s="84" t="s">
        <v>2855</v>
      </c>
      <c r="C128" s="84">
        <v>5</v>
      </c>
      <c r="D128" s="123">
        <v>0.0021229924177711508</v>
      </c>
      <c r="E128" s="123">
        <v>2.3104137895932184</v>
      </c>
      <c r="F128" s="84" t="s">
        <v>3652</v>
      </c>
      <c r="G128" s="84" t="b">
        <v>0</v>
      </c>
      <c r="H128" s="84" t="b">
        <v>0</v>
      </c>
      <c r="I128" s="84" t="b">
        <v>0</v>
      </c>
      <c r="J128" s="84" t="b">
        <v>0</v>
      </c>
      <c r="K128" s="84" t="b">
        <v>0</v>
      </c>
      <c r="L128" s="84" t="b">
        <v>0</v>
      </c>
    </row>
    <row r="129" spans="1:12" ht="15">
      <c r="A129" s="84" t="s">
        <v>355</v>
      </c>
      <c r="B129" s="84" t="s">
        <v>356</v>
      </c>
      <c r="C129" s="84">
        <v>5</v>
      </c>
      <c r="D129" s="123">
        <v>0.0021229924177711508</v>
      </c>
      <c r="E129" s="123">
        <v>2.539949367875866</v>
      </c>
      <c r="F129" s="84" t="s">
        <v>3652</v>
      </c>
      <c r="G129" s="84" t="b">
        <v>0</v>
      </c>
      <c r="H129" s="84" t="b">
        <v>0</v>
      </c>
      <c r="I129" s="84" t="b">
        <v>0</v>
      </c>
      <c r="J129" s="84" t="b">
        <v>0</v>
      </c>
      <c r="K129" s="84" t="b">
        <v>0</v>
      </c>
      <c r="L129" s="84" t="b">
        <v>0</v>
      </c>
    </row>
    <row r="130" spans="1:12" ht="15">
      <c r="A130" s="84" t="s">
        <v>358</v>
      </c>
      <c r="B130" s="84" t="s">
        <v>2860</v>
      </c>
      <c r="C130" s="84">
        <v>5</v>
      </c>
      <c r="D130" s="123">
        <v>0.0021229924177711508</v>
      </c>
      <c r="E130" s="123">
        <v>2.5477747053878224</v>
      </c>
      <c r="F130" s="84" t="s">
        <v>3652</v>
      </c>
      <c r="G130" s="84" t="b">
        <v>0</v>
      </c>
      <c r="H130" s="84" t="b">
        <v>0</v>
      </c>
      <c r="I130" s="84" t="b">
        <v>0</v>
      </c>
      <c r="J130" s="84" t="b">
        <v>0</v>
      </c>
      <c r="K130" s="84" t="b">
        <v>0</v>
      </c>
      <c r="L130" s="84" t="b">
        <v>0</v>
      </c>
    </row>
    <row r="131" spans="1:12" ht="15">
      <c r="A131" s="84" t="s">
        <v>2901</v>
      </c>
      <c r="B131" s="84" t="s">
        <v>3421</v>
      </c>
      <c r="C131" s="84">
        <v>5</v>
      </c>
      <c r="D131" s="123">
        <v>0.0021229924177711508</v>
      </c>
      <c r="E131" s="123">
        <v>2.0786223803394357</v>
      </c>
      <c r="F131" s="84" t="s">
        <v>3652</v>
      </c>
      <c r="G131" s="84" t="b">
        <v>0</v>
      </c>
      <c r="H131" s="84" t="b">
        <v>0</v>
      </c>
      <c r="I131" s="84" t="b">
        <v>0</v>
      </c>
      <c r="J131" s="84" t="b">
        <v>0</v>
      </c>
      <c r="K131" s="84" t="b">
        <v>0</v>
      </c>
      <c r="L131" s="84" t="b">
        <v>0</v>
      </c>
    </row>
    <row r="132" spans="1:12" ht="15">
      <c r="A132" s="84" t="s">
        <v>3356</v>
      </c>
      <c r="B132" s="84" t="s">
        <v>2844</v>
      </c>
      <c r="C132" s="84">
        <v>5</v>
      </c>
      <c r="D132" s="123">
        <v>0.0021229924177711508</v>
      </c>
      <c r="E132" s="123">
        <v>1.6690440642553237</v>
      </c>
      <c r="F132" s="84" t="s">
        <v>3652</v>
      </c>
      <c r="G132" s="84" t="b">
        <v>0</v>
      </c>
      <c r="H132" s="84" t="b">
        <v>0</v>
      </c>
      <c r="I132" s="84" t="b">
        <v>0</v>
      </c>
      <c r="J132" s="84" t="b">
        <v>0</v>
      </c>
      <c r="K132" s="84" t="b">
        <v>0</v>
      </c>
      <c r="L132" s="84" t="b">
        <v>0</v>
      </c>
    </row>
    <row r="133" spans="1:12" ht="15">
      <c r="A133" s="84" t="s">
        <v>2836</v>
      </c>
      <c r="B133" s="84" t="s">
        <v>3377</v>
      </c>
      <c r="C133" s="84">
        <v>5</v>
      </c>
      <c r="D133" s="123">
        <v>0.0021229924177711508</v>
      </c>
      <c r="E133" s="123">
        <v>1.2628315296172963</v>
      </c>
      <c r="F133" s="84" t="s">
        <v>3652</v>
      </c>
      <c r="G133" s="84" t="b">
        <v>0</v>
      </c>
      <c r="H133" s="84" t="b">
        <v>0</v>
      </c>
      <c r="I133" s="84" t="b">
        <v>0</v>
      </c>
      <c r="J133" s="84" t="b">
        <v>0</v>
      </c>
      <c r="K133" s="84" t="b">
        <v>0</v>
      </c>
      <c r="L133" s="84" t="b">
        <v>0</v>
      </c>
    </row>
    <row r="134" spans="1:12" ht="15">
      <c r="A134" s="84" t="s">
        <v>3377</v>
      </c>
      <c r="B134" s="84" t="s">
        <v>3377</v>
      </c>
      <c r="C134" s="84">
        <v>5</v>
      </c>
      <c r="D134" s="123">
        <v>0.0021229924177711508</v>
      </c>
      <c r="E134" s="123">
        <v>2.2881373948820665</v>
      </c>
      <c r="F134" s="84" t="s">
        <v>3652</v>
      </c>
      <c r="G134" s="84" t="b">
        <v>0</v>
      </c>
      <c r="H134" s="84" t="b">
        <v>0</v>
      </c>
      <c r="I134" s="84" t="b">
        <v>0</v>
      </c>
      <c r="J134" s="84" t="b">
        <v>0</v>
      </c>
      <c r="K134" s="84" t="b">
        <v>0</v>
      </c>
      <c r="L134" s="84" t="b">
        <v>0</v>
      </c>
    </row>
    <row r="135" spans="1:12" ht="15">
      <c r="A135" s="84" t="s">
        <v>3377</v>
      </c>
      <c r="B135" s="84" t="s">
        <v>3445</v>
      </c>
      <c r="C135" s="84">
        <v>5</v>
      </c>
      <c r="D135" s="123">
        <v>0.0021229924177711508</v>
      </c>
      <c r="E135" s="123">
        <v>2.5891673905460477</v>
      </c>
      <c r="F135" s="84" t="s">
        <v>3652</v>
      </c>
      <c r="G135" s="84" t="b">
        <v>0</v>
      </c>
      <c r="H135" s="84" t="b">
        <v>0</v>
      </c>
      <c r="I135" s="84" t="b">
        <v>0</v>
      </c>
      <c r="J135" s="84" t="b">
        <v>0</v>
      </c>
      <c r="K135" s="84" t="b">
        <v>0</v>
      </c>
      <c r="L135" s="84" t="b">
        <v>0</v>
      </c>
    </row>
    <row r="136" spans="1:12" ht="15">
      <c r="A136" s="84" t="s">
        <v>3445</v>
      </c>
      <c r="B136" s="84" t="s">
        <v>3422</v>
      </c>
      <c r="C136" s="84">
        <v>5</v>
      </c>
      <c r="D136" s="123">
        <v>0.0021229924177711508</v>
      </c>
      <c r="E136" s="123">
        <v>2.811016140162404</v>
      </c>
      <c r="F136" s="84" t="s">
        <v>3652</v>
      </c>
      <c r="G136" s="84" t="b">
        <v>0</v>
      </c>
      <c r="H136" s="84" t="b">
        <v>0</v>
      </c>
      <c r="I136" s="84" t="b">
        <v>0</v>
      </c>
      <c r="J136" s="84" t="b">
        <v>0</v>
      </c>
      <c r="K136" s="84" t="b">
        <v>0</v>
      </c>
      <c r="L136" s="84" t="b">
        <v>0</v>
      </c>
    </row>
    <row r="137" spans="1:12" ht="15">
      <c r="A137" s="84" t="s">
        <v>3422</v>
      </c>
      <c r="B137" s="84" t="s">
        <v>2844</v>
      </c>
      <c r="C137" s="84">
        <v>5</v>
      </c>
      <c r="D137" s="123">
        <v>0.0021229924177711508</v>
      </c>
      <c r="E137" s="123">
        <v>2.004836166178517</v>
      </c>
      <c r="F137" s="84" t="s">
        <v>3652</v>
      </c>
      <c r="G137" s="84" t="b">
        <v>0</v>
      </c>
      <c r="H137" s="84" t="b">
        <v>0</v>
      </c>
      <c r="I137" s="84" t="b">
        <v>0</v>
      </c>
      <c r="J137" s="84" t="b">
        <v>0</v>
      </c>
      <c r="K137" s="84" t="b">
        <v>0</v>
      </c>
      <c r="L137" s="84" t="b">
        <v>0</v>
      </c>
    </row>
    <row r="138" spans="1:12" ht="15">
      <c r="A138" s="84" t="s">
        <v>2844</v>
      </c>
      <c r="B138" s="84" t="s">
        <v>2840</v>
      </c>
      <c r="C138" s="84">
        <v>5</v>
      </c>
      <c r="D138" s="123">
        <v>0.0021229924177711508</v>
      </c>
      <c r="E138" s="123">
        <v>1.1597381261642599</v>
      </c>
      <c r="F138" s="84" t="s">
        <v>3652</v>
      </c>
      <c r="G138" s="84" t="b">
        <v>0</v>
      </c>
      <c r="H138" s="84" t="b">
        <v>0</v>
      </c>
      <c r="I138" s="84" t="b">
        <v>0</v>
      </c>
      <c r="J138" s="84" t="b">
        <v>0</v>
      </c>
      <c r="K138" s="84" t="b">
        <v>0</v>
      </c>
      <c r="L138" s="84" t="b">
        <v>0</v>
      </c>
    </row>
    <row r="139" spans="1:12" ht="15">
      <c r="A139" s="84" t="s">
        <v>2840</v>
      </c>
      <c r="B139" s="84" t="s">
        <v>3406</v>
      </c>
      <c r="C139" s="84">
        <v>5</v>
      </c>
      <c r="D139" s="123">
        <v>0.0021229924177711508</v>
      </c>
      <c r="E139" s="123">
        <v>1.819790064469909</v>
      </c>
      <c r="F139" s="84" t="s">
        <v>3652</v>
      </c>
      <c r="G139" s="84" t="b">
        <v>0</v>
      </c>
      <c r="H139" s="84" t="b">
        <v>0</v>
      </c>
      <c r="I139" s="84" t="b">
        <v>0</v>
      </c>
      <c r="J139" s="84" t="b">
        <v>0</v>
      </c>
      <c r="K139" s="84" t="b">
        <v>0</v>
      </c>
      <c r="L139" s="84" t="b">
        <v>0</v>
      </c>
    </row>
    <row r="140" spans="1:12" ht="15">
      <c r="A140" s="84" t="s">
        <v>3406</v>
      </c>
      <c r="B140" s="84" t="s">
        <v>2845</v>
      </c>
      <c r="C140" s="84">
        <v>5</v>
      </c>
      <c r="D140" s="123">
        <v>0.0021229924177711508</v>
      </c>
      <c r="E140" s="123">
        <v>1.9958813235255903</v>
      </c>
      <c r="F140" s="84" t="s">
        <v>3652</v>
      </c>
      <c r="G140" s="84" t="b">
        <v>0</v>
      </c>
      <c r="H140" s="84" t="b">
        <v>0</v>
      </c>
      <c r="I140" s="84" t="b">
        <v>0</v>
      </c>
      <c r="J140" s="84" t="b">
        <v>0</v>
      </c>
      <c r="K140" s="84" t="b">
        <v>0</v>
      </c>
      <c r="L140" s="84" t="b">
        <v>0</v>
      </c>
    </row>
    <row r="141" spans="1:12" ht="15">
      <c r="A141" s="84" t="s">
        <v>2845</v>
      </c>
      <c r="B141" s="84" t="s">
        <v>3446</v>
      </c>
      <c r="C141" s="84">
        <v>5</v>
      </c>
      <c r="D141" s="123">
        <v>0.0021229924177711508</v>
      </c>
      <c r="E141" s="123">
        <v>2.19122738187401</v>
      </c>
      <c r="F141" s="84" t="s">
        <v>3652</v>
      </c>
      <c r="G141" s="84" t="b">
        <v>0</v>
      </c>
      <c r="H141" s="84" t="b">
        <v>0</v>
      </c>
      <c r="I141" s="84" t="b">
        <v>0</v>
      </c>
      <c r="J141" s="84" t="b">
        <v>0</v>
      </c>
      <c r="K141" s="84" t="b">
        <v>0</v>
      </c>
      <c r="L141" s="84" t="b">
        <v>0</v>
      </c>
    </row>
    <row r="142" spans="1:12" ht="15">
      <c r="A142" s="84" t="s">
        <v>3446</v>
      </c>
      <c r="B142" s="84" t="s">
        <v>3385</v>
      </c>
      <c r="C142" s="84">
        <v>5</v>
      </c>
      <c r="D142" s="123">
        <v>0.0021229924177711508</v>
      </c>
      <c r="E142" s="123">
        <v>2.6349248811067225</v>
      </c>
      <c r="F142" s="84" t="s">
        <v>3652</v>
      </c>
      <c r="G142" s="84" t="b">
        <v>0</v>
      </c>
      <c r="H142" s="84" t="b">
        <v>0</v>
      </c>
      <c r="I142" s="84" t="b">
        <v>0</v>
      </c>
      <c r="J142" s="84" t="b">
        <v>0</v>
      </c>
      <c r="K142" s="84" t="b">
        <v>0</v>
      </c>
      <c r="L142" s="84" t="b">
        <v>0</v>
      </c>
    </row>
    <row r="143" spans="1:12" ht="15">
      <c r="A143" s="84" t="s">
        <v>3385</v>
      </c>
      <c r="B143" s="84" t="s">
        <v>2835</v>
      </c>
      <c r="C143" s="84">
        <v>5</v>
      </c>
      <c r="D143" s="123">
        <v>0.0021229924177711508</v>
      </c>
      <c r="E143" s="123">
        <v>1.2925022002845166</v>
      </c>
      <c r="F143" s="84" t="s">
        <v>3652</v>
      </c>
      <c r="G143" s="84" t="b">
        <v>0</v>
      </c>
      <c r="H143" s="84" t="b">
        <v>0</v>
      </c>
      <c r="I143" s="84" t="b">
        <v>0</v>
      </c>
      <c r="J143" s="84" t="b">
        <v>0</v>
      </c>
      <c r="K143" s="84" t="b">
        <v>0</v>
      </c>
      <c r="L143" s="84" t="b">
        <v>0</v>
      </c>
    </row>
    <row r="144" spans="1:12" ht="15">
      <c r="A144" s="84" t="s">
        <v>3401</v>
      </c>
      <c r="B144" s="84" t="s">
        <v>3362</v>
      </c>
      <c r="C144" s="84">
        <v>5</v>
      </c>
      <c r="D144" s="123">
        <v>0.0021229924177711508</v>
      </c>
      <c r="E144" s="123">
        <v>2.3290960025609726</v>
      </c>
      <c r="F144" s="84" t="s">
        <v>3652</v>
      </c>
      <c r="G144" s="84" t="b">
        <v>1</v>
      </c>
      <c r="H144" s="84" t="b">
        <v>0</v>
      </c>
      <c r="I144" s="84" t="b">
        <v>0</v>
      </c>
      <c r="J144" s="84" t="b">
        <v>0</v>
      </c>
      <c r="K144" s="84" t="b">
        <v>0</v>
      </c>
      <c r="L144" s="84" t="b">
        <v>0</v>
      </c>
    </row>
    <row r="145" spans="1:12" ht="15">
      <c r="A145" s="84" t="s">
        <v>3451</v>
      </c>
      <c r="B145" s="84" t="s">
        <v>3425</v>
      </c>
      <c r="C145" s="84">
        <v>5</v>
      </c>
      <c r="D145" s="123">
        <v>0.0021229924177711508</v>
      </c>
      <c r="E145" s="123">
        <v>2.811016140162404</v>
      </c>
      <c r="F145" s="84" t="s">
        <v>3652</v>
      </c>
      <c r="G145" s="84" t="b">
        <v>0</v>
      </c>
      <c r="H145" s="84" t="b">
        <v>0</v>
      </c>
      <c r="I145" s="84" t="b">
        <v>0</v>
      </c>
      <c r="J145" s="84" t="b">
        <v>0</v>
      </c>
      <c r="K145" s="84" t="b">
        <v>0</v>
      </c>
      <c r="L145" s="84" t="b">
        <v>0</v>
      </c>
    </row>
    <row r="146" spans="1:12" ht="15">
      <c r="A146" s="84" t="s">
        <v>3425</v>
      </c>
      <c r="B146" s="84" t="s">
        <v>3386</v>
      </c>
      <c r="C146" s="84">
        <v>5</v>
      </c>
      <c r="D146" s="123">
        <v>0.0021229924177711508</v>
      </c>
      <c r="E146" s="123">
        <v>2.555743635059098</v>
      </c>
      <c r="F146" s="84" t="s">
        <v>3652</v>
      </c>
      <c r="G146" s="84" t="b">
        <v>0</v>
      </c>
      <c r="H146" s="84" t="b">
        <v>0</v>
      </c>
      <c r="I146" s="84" t="b">
        <v>0</v>
      </c>
      <c r="J146" s="84" t="b">
        <v>0</v>
      </c>
      <c r="K146" s="84" t="b">
        <v>0</v>
      </c>
      <c r="L146" s="84" t="b">
        <v>0</v>
      </c>
    </row>
    <row r="147" spans="1:12" ht="15">
      <c r="A147" s="84" t="s">
        <v>3410</v>
      </c>
      <c r="B147" s="84" t="s">
        <v>2835</v>
      </c>
      <c r="C147" s="84">
        <v>5</v>
      </c>
      <c r="D147" s="123">
        <v>0.0021229924177711508</v>
      </c>
      <c r="E147" s="123">
        <v>1.4016466697095846</v>
      </c>
      <c r="F147" s="84" t="s">
        <v>3652</v>
      </c>
      <c r="G147" s="84" t="b">
        <v>0</v>
      </c>
      <c r="H147" s="84" t="b">
        <v>0</v>
      </c>
      <c r="I147" s="84" t="b">
        <v>0</v>
      </c>
      <c r="J147" s="84" t="b">
        <v>0</v>
      </c>
      <c r="K147" s="84" t="b">
        <v>0</v>
      </c>
      <c r="L147" s="84" t="b">
        <v>0</v>
      </c>
    </row>
    <row r="148" spans="1:12" ht="15">
      <c r="A148" s="84" t="s">
        <v>350</v>
      </c>
      <c r="B148" s="84" t="s">
        <v>2848</v>
      </c>
      <c r="C148" s="84">
        <v>5</v>
      </c>
      <c r="D148" s="123">
        <v>0.0021229924177711508</v>
      </c>
      <c r="E148" s="123">
        <v>0.7617981174922224</v>
      </c>
      <c r="F148" s="84" t="s">
        <v>3652</v>
      </c>
      <c r="G148" s="84" t="b">
        <v>0</v>
      </c>
      <c r="H148" s="84" t="b">
        <v>0</v>
      </c>
      <c r="I148" s="84" t="b">
        <v>0</v>
      </c>
      <c r="J148" s="84" t="b">
        <v>0</v>
      </c>
      <c r="K148" s="84" t="b">
        <v>0</v>
      </c>
      <c r="L148" s="84" t="b">
        <v>0</v>
      </c>
    </row>
    <row r="149" spans="1:12" ht="15">
      <c r="A149" s="84" t="s">
        <v>602</v>
      </c>
      <c r="B149" s="84" t="s">
        <v>3362</v>
      </c>
      <c r="C149" s="84">
        <v>5</v>
      </c>
      <c r="D149" s="123">
        <v>0.0021229924177711508</v>
      </c>
      <c r="E149" s="123">
        <v>0.978294390165996</v>
      </c>
      <c r="F149" s="84" t="s">
        <v>3652</v>
      </c>
      <c r="G149" s="84" t="b">
        <v>0</v>
      </c>
      <c r="H149" s="84" t="b">
        <v>0</v>
      </c>
      <c r="I149" s="84" t="b">
        <v>0</v>
      </c>
      <c r="J149" s="84" t="b">
        <v>0</v>
      </c>
      <c r="K149" s="84" t="b">
        <v>0</v>
      </c>
      <c r="L149" s="84" t="b">
        <v>0</v>
      </c>
    </row>
    <row r="150" spans="1:12" ht="15">
      <c r="A150" s="84" t="s">
        <v>3362</v>
      </c>
      <c r="B150" s="84" t="s">
        <v>3426</v>
      </c>
      <c r="C150" s="84">
        <v>5</v>
      </c>
      <c r="D150" s="123">
        <v>0.0021229924177711508</v>
      </c>
      <c r="E150" s="123">
        <v>2.396042792191586</v>
      </c>
      <c r="F150" s="84" t="s">
        <v>3652</v>
      </c>
      <c r="G150" s="84" t="b">
        <v>0</v>
      </c>
      <c r="H150" s="84" t="b">
        <v>0</v>
      </c>
      <c r="I150" s="84" t="b">
        <v>0</v>
      </c>
      <c r="J150" s="84" t="b">
        <v>0</v>
      </c>
      <c r="K150" s="84" t="b">
        <v>0</v>
      </c>
      <c r="L150" s="84" t="b">
        <v>0</v>
      </c>
    </row>
    <row r="151" spans="1:12" ht="15">
      <c r="A151" s="84" t="s">
        <v>3426</v>
      </c>
      <c r="B151" s="84" t="s">
        <v>3452</v>
      </c>
      <c r="C151" s="84">
        <v>5</v>
      </c>
      <c r="D151" s="123">
        <v>0.0021229924177711508</v>
      </c>
      <c r="E151" s="123">
        <v>2.811016140162404</v>
      </c>
      <c r="F151" s="84" t="s">
        <v>3652</v>
      </c>
      <c r="G151" s="84" t="b">
        <v>0</v>
      </c>
      <c r="H151" s="84" t="b">
        <v>0</v>
      </c>
      <c r="I151" s="84" t="b">
        <v>0</v>
      </c>
      <c r="J151" s="84" t="b">
        <v>0</v>
      </c>
      <c r="K151" s="84" t="b">
        <v>1</v>
      </c>
      <c r="L151" s="84" t="b">
        <v>0</v>
      </c>
    </row>
    <row r="152" spans="1:12" ht="15">
      <c r="A152" s="84" t="s">
        <v>3452</v>
      </c>
      <c r="B152" s="84" t="s">
        <v>3378</v>
      </c>
      <c r="C152" s="84">
        <v>5</v>
      </c>
      <c r="D152" s="123">
        <v>0.0021229924177711508</v>
      </c>
      <c r="E152" s="123">
        <v>2.5891673905460477</v>
      </c>
      <c r="F152" s="84" t="s">
        <v>3652</v>
      </c>
      <c r="G152" s="84" t="b">
        <v>0</v>
      </c>
      <c r="H152" s="84" t="b">
        <v>1</v>
      </c>
      <c r="I152" s="84" t="b">
        <v>0</v>
      </c>
      <c r="J152" s="84" t="b">
        <v>0</v>
      </c>
      <c r="K152" s="84" t="b">
        <v>0</v>
      </c>
      <c r="L152" s="84" t="b">
        <v>0</v>
      </c>
    </row>
    <row r="153" spans="1:12" ht="15">
      <c r="A153" s="84" t="s">
        <v>3378</v>
      </c>
      <c r="B153" s="84" t="s">
        <v>3411</v>
      </c>
      <c r="C153" s="84">
        <v>5</v>
      </c>
      <c r="D153" s="123">
        <v>0.0021229924177711508</v>
      </c>
      <c r="E153" s="123">
        <v>2.4430393548678095</v>
      </c>
      <c r="F153" s="84" t="s">
        <v>3652</v>
      </c>
      <c r="G153" s="84" t="b">
        <v>0</v>
      </c>
      <c r="H153" s="84" t="b">
        <v>0</v>
      </c>
      <c r="I153" s="84" t="b">
        <v>0</v>
      </c>
      <c r="J153" s="84" t="b">
        <v>0</v>
      </c>
      <c r="K153" s="84" t="b">
        <v>0</v>
      </c>
      <c r="L153" s="84" t="b">
        <v>0</v>
      </c>
    </row>
    <row r="154" spans="1:12" ht="15">
      <c r="A154" s="84" t="s">
        <v>3411</v>
      </c>
      <c r="B154" s="84" t="s">
        <v>3419</v>
      </c>
      <c r="C154" s="84">
        <v>5</v>
      </c>
      <c r="D154" s="123">
        <v>0.0021229924177711508</v>
      </c>
      <c r="E154" s="123">
        <v>2.664888104484166</v>
      </c>
      <c r="F154" s="84" t="s">
        <v>3652</v>
      </c>
      <c r="G154" s="84" t="b">
        <v>0</v>
      </c>
      <c r="H154" s="84" t="b">
        <v>0</v>
      </c>
      <c r="I154" s="84" t="b">
        <v>0</v>
      </c>
      <c r="J154" s="84" t="b">
        <v>1</v>
      </c>
      <c r="K154" s="84" t="b">
        <v>0</v>
      </c>
      <c r="L154" s="84" t="b">
        <v>0</v>
      </c>
    </row>
    <row r="155" spans="1:12" ht="15">
      <c r="A155" s="84" t="s">
        <v>3419</v>
      </c>
      <c r="B155" s="84" t="s">
        <v>3453</v>
      </c>
      <c r="C155" s="84">
        <v>5</v>
      </c>
      <c r="D155" s="123">
        <v>0.0021229924177711508</v>
      </c>
      <c r="E155" s="123">
        <v>2.811016140162404</v>
      </c>
      <c r="F155" s="84" t="s">
        <v>3652</v>
      </c>
      <c r="G155" s="84" t="b">
        <v>1</v>
      </c>
      <c r="H155" s="84" t="b">
        <v>0</v>
      </c>
      <c r="I155" s="84" t="b">
        <v>0</v>
      </c>
      <c r="J155" s="84" t="b">
        <v>1</v>
      </c>
      <c r="K155" s="84" t="b">
        <v>0</v>
      </c>
      <c r="L155" s="84" t="b">
        <v>0</v>
      </c>
    </row>
    <row r="156" spans="1:12" ht="15">
      <c r="A156" s="84" t="s">
        <v>2876</v>
      </c>
      <c r="B156" s="84" t="s">
        <v>3387</v>
      </c>
      <c r="C156" s="84">
        <v>5</v>
      </c>
      <c r="D156" s="123">
        <v>0.0021229924177711508</v>
      </c>
      <c r="E156" s="123">
        <v>2.430804898450798</v>
      </c>
      <c r="F156" s="84" t="s">
        <v>3652</v>
      </c>
      <c r="G156" s="84" t="b">
        <v>0</v>
      </c>
      <c r="H156" s="84" t="b">
        <v>0</v>
      </c>
      <c r="I156" s="84" t="b">
        <v>0</v>
      </c>
      <c r="J156" s="84" t="b">
        <v>0</v>
      </c>
      <c r="K156" s="84" t="b">
        <v>0</v>
      </c>
      <c r="L156" s="84" t="b">
        <v>0</v>
      </c>
    </row>
    <row r="157" spans="1:12" ht="15">
      <c r="A157" s="84" t="s">
        <v>3387</v>
      </c>
      <c r="B157" s="84" t="s">
        <v>2845</v>
      </c>
      <c r="C157" s="84">
        <v>5</v>
      </c>
      <c r="D157" s="123">
        <v>0.0021229924177711508</v>
      </c>
      <c r="E157" s="123">
        <v>1.8867368541005223</v>
      </c>
      <c r="F157" s="84" t="s">
        <v>3652</v>
      </c>
      <c r="G157" s="84" t="b">
        <v>0</v>
      </c>
      <c r="H157" s="84" t="b">
        <v>0</v>
      </c>
      <c r="I157" s="84" t="b">
        <v>0</v>
      </c>
      <c r="J157" s="84" t="b">
        <v>0</v>
      </c>
      <c r="K157" s="84" t="b">
        <v>0</v>
      </c>
      <c r="L157" s="84" t="b">
        <v>0</v>
      </c>
    </row>
    <row r="158" spans="1:12" ht="15">
      <c r="A158" s="84" t="s">
        <v>2845</v>
      </c>
      <c r="B158" s="84" t="s">
        <v>2891</v>
      </c>
      <c r="C158" s="84">
        <v>5</v>
      </c>
      <c r="D158" s="123">
        <v>0.0021229924177711508</v>
      </c>
      <c r="E158" s="123">
        <v>1.6349248811067227</v>
      </c>
      <c r="F158" s="84" t="s">
        <v>3652</v>
      </c>
      <c r="G158" s="84" t="b">
        <v>0</v>
      </c>
      <c r="H158" s="84" t="b">
        <v>0</v>
      </c>
      <c r="I158" s="84" t="b">
        <v>0</v>
      </c>
      <c r="J158" s="84" t="b">
        <v>0</v>
      </c>
      <c r="K158" s="84" t="b">
        <v>0</v>
      </c>
      <c r="L158" s="84" t="b">
        <v>0</v>
      </c>
    </row>
    <row r="159" spans="1:12" ht="15">
      <c r="A159" s="84" t="s">
        <v>2844</v>
      </c>
      <c r="B159" s="84" t="s">
        <v>2874</v>
      </c>
      <c r="C159" s="84">
        <v>5</v>
      </c>
      <c r="D159" s="123">
        <v>0.0021229924177711508</v>
      </c>
      <c r="E159" s="123">
        <v>1.6368593808839225</v>
      </c>
      <c r="F159" s="84" t="s">
        <v>3652</v>
      </c>
      <c r="G159" s="84" t="b">
        <v>0</v>
      </c>
      <c r="H159" s="84" t="b">
        <v>0</v>
      </c>
      <c r="I159" s="84" t="b">
        <v>0</v>
      </c>
      <c r="J159" s="84" t="b">
        <v>0</v>
      </c>
      <c r="K159" s="84" t="b">
        <v>0</v>
      </c>
      <c r="L159" s="84" t="b">
        <v>0</v>
      </c>
    </row>
    <row r="160" spans="1:12" ht="15">
      <c r="A160" s="84" t="s">
        <v>2874</v>
      </c>
      <c r="B160" s="84" t="s">
        <v>3454</v>
      </c>
      <c r="C160" s="84">
        <v>5</v>
      </c>
      <c r="D160" s="123">
        <v>0.0021229924177711508</v>
      </c>
      <c r="E160" s="123">
        <v>2.4430393548678095</v>
      </c>
      <c r="F160" s="84" t="s">
        <v>3652</v>
      </c>
      <c r="G160" s="84" t="b">
        <v>0</v>
      </c>
      <c r="H160" s="84" t="b">
        <v>0</v>
      </c>
      <c r="I160" s="84" t="b">
        <v>0</v>
      </c>
      <c r="J160" s="84" t="b">
        <v>0</v>
      </c>
      <c r="K160" s="84" t="b">
        <v>0</v>
      </c>
      <c r="L160" s="84" t="b">
        <v>0</v>
      </c>
    </row>
    <row r="161" spans="1:12" ht="15">
      <c r="A161" s="84" t="s">
        <v>3454</v>
      </c>
      <c r="B161" s="84" t="s">
        <v>3381</v>
      </c>
      <c r="C161" s="84">
        <v>5</v>
      </c>
      <c r="D161" s="123">
        <v>0.0021229924177711508</v>
      </c>
      <c r="E161" s="123">
        <v>2.6349248811067225</v>
      </c>
      <c r="F161" s="84" t="s">
        <v>3652</v>
      </c>
      <c r="G161" s="84" t="b">
        <v>0</v>
      </c>
      <c r="H161" s="84" t="b">
        <v>0</v>
      </c>
      <c r="I161" s="84" t="b">
        <v>0</v>
      </c>
      <c r="J161" s="84" t="b">
        <v>0</v>
      </c>
      <c r="K161" s="84" t="b">
        <v>0</v>
      </c>
      <c r="L161" s="84" t="b">
        <v>0</v>
      </c>
    </row>
    <row r="162" spans="1:12" ht="15">
      <c r="A162" s="84" t="s">
        <v>3381</v>
      </c>
      <c r="B162" s="84" t="s">
        <v>2881</v>
      </c>
      <c r="C162" s="84">
        <v>5</v>
      </c>
      <c r="D162" s="123">
        <v>0.0021229924177711508</v>
      </c>
      <c r="E162" s="123">
        <v>2.3338948854427417</v>
      </c>
      <c r="F162" s="84" t="s">
        <v>3652</v>
      </c>
      <c r="G162" s="84" t="b">
        <v>0</v>
      </c>
      <c r="H162" s="84" t="b">
        <v>0</v>
      </c>
      <c r="I162" s="84" t="b">
        <v>0</v>
      </c>
      <c r="J162" s="84" t="b">
        <v>0</v>
      </c>
      <c r="K162" s="84" t="b">
        <v>0</v>
      </c>
      <c r="L162" s="84" t="b">
        <v>0</v>
      </c>
    </row>
    <row r="163" spans="1:12" ht="15">
      <c r="A163" s="84" t="s">
        <v>2881</v>
      </c>
      <c r="B163" s="84" t="s">
        <v>3355</v>
      </c>
      <c r="C163" s="84">
        <v>5</v>
      </c>
      <c r="D163" s="123">
        <v>0.0021229924177711508</v>
      </c>
      <c r="E163" s="123">
        <v>2.112046135826385</v>
      </c>
      <c r="F163" s="84" t="s">
        <v>3652</v>
      </c>
      <c r="G163" s="84" t="b">
        <v>0</v>
      </c>
      <c r="H163" s="84" t="b">
        <v>0</v>
      </c>
      <c r="I163" s="84" t="b">
        <v>0</v>
      </c>
      <c r="J163" s="84" t="b">
        <v>0</v>
      </c>
      <c r="K163" s="84" t="b">
        <v>0</v>
      </c>
      <c r="L163" s="84" t="b">
        <v>0</v>
      </c>
    </row>
    <row r="164" spans="1:12" ht="15">
      <c r="A164" s="84" t="s">
        <v>3355</v>
      </c>
      <c r="B164" s="84" t="s">
        <v>3429</v>
      </c>
      <c r="C164" s="84">
        <v>5</v>
      </c>
      <c r="D164" s="123">
        <v>0.0021229924177711508</v>
      </c>
      <c r="E164" s="123">
        <v>2.3338948854427417</v>
      </c>
      <c r="F164" s="84" t="s">
        <v>3652</v>
      </c>
      <c r="G164" s="84" t="b">
        <v>0</v>
      </c>
      <c r="H164" s="84" t="b">
        <v>0</v>
      </c>
      <c r="I164" s="84" t="b">
        <v>0</v>
      </c>
      <c r="J164" s="84" t="b">
        <v>0</v>
      </c>
      <c r="K164" s="84" t="b">
        <v>0</v>
      </c>
      <c r="L164" s="84" t="b">
        <v>0</v>
      </c>
    </row>
    <row r="165" spans="1:12" ht="15">
      <c r="A165" s="84" t="s">
        <v>3429</v>
      </c>
      <c r="B165" s="84" t="s">
        <v>3361</v>
      </c>
      <c r="C165" s="84">
        <v>5</v>
      </c>
      <c r="D165" s="123">
        <v>0.0021229924177711508</v>
      </c>
      <c r="E165" s="123">
        <v>2.396042792191586</v>
      </c>
      <c r="F165" s="84" t="s">
        <v>3652</v>
      </c>
      <c r="G165" s="84" t="b">
        <v>0</v>
      </c>
      <c r="H165" s="84" t="b">
        <v>0</v>
      </c>
      <c r="I165" s="84" t="b">
        <v>0</v>
      </c>
      <c r="J165" s="84" t="b">
        <v>0</v>
      </c>
      <c r="K165" s="84" t="b">
        <v>0</v>
      </c>
      <c r="L165" s="84" t="b">
        <v>0</v>
      </c>
    </row>
    <row r="166" spans="1:12" ht="15">
      <c r="A166" s="84" t="s">
        <v>3361</v>
      </c>
      <c r="B166" s="84" t="s">
        <v>602</v>
      </c>
      <c r="C166" s="84">
        <v>5</v>
      </c>
      <c r="D166" s="123">
        <v>0.0021229924177711508</v>
      </c>
      <c r="E166" s="123">
        <v>0.9540859545351746</v>
      </c>
      <c r="F166" s="84" t="s">
        <v>3652</v>
      </c>
      <c r="G166" s="84" t="b">
        <v>0</v>
      </c>
      <c r="H166" s="84" t="b">
        <v>0</v>
      </c>
      <c r="I166" s="84" t="b">
        <v>0</v>
      </c>
      <c r="J166" s="84" t="b">
        <v>0</v>
      </c>
      <c r="K166" s="84" t="b">
        <v>0</v>
      </c>
      <c r="L166" s="84" t="b">
        <v>0</v>
      </c>
    </row>
    <row r="167" spans="1:12" ht="15">
      <c r="A167" s="84" t="s">
        <v>212</v>
      </c>
      <c r="B167" s="84" t="s">
        <v>2856</v>
      </c>
      <c r="C167" s="84">
        <v>5</v>
      </c>
      <c r="D167" s="123">
        <v>0.0021229924177711508</v>
      </c>
      <c r="E167" s="123">
        <v>2.2467447097238415</v>
      </c>
      <c r="F167" s="84" t="s">
        <v>3652</v>
      </c>
      <c r="G167" s="84" t="b">
        <v>0</v>
      </c>
      <c r="H167" s="84" t="b">
        <v>0</v>
      </c>
      <c r="I167" s="84" t="b">
        <v>0</v>
      </c>
      <c r="J167" s="84" t="b">
        <v>1</v>
      </c>
      <c r="K167" s="84" t="b">
        <v>0</v>
      </c>
      <c r="L167" s="84" t="b">
        <v>0</v>
      </c>
    </row>
    <row r="168" spans="1:12" ht="15">
      <c r="A168" s="84" t="s">
        <v>350</v>
      </c>
      <c r="B168" s="84" t="s">
        <v>3456</v>
      </c>
      <c r="C168" s="84">
        <v>5</v>
      </c>
      <c r="D168" s="123">
        <v>0.0021229924177711508</v>
      </c>
      <c r="E168" s="123">
        <v>1.4430393548678095</v>
      </c>
      <c r="F168" s="84" t="s">
        <v>3652</v>
      </c>
      <c r="G168" s="84" t="b">
        <v>0</v>
      </c>
      <c r="H168" s="84" t="b">
        <v>0</v>
      </c>
      <c r="I168" s="84" t="b">
        <v>0</v>
      </c>
      <c r="J168" s="84" t="b">
        <v>0</v>
      </c>
      <c r="K168" s="84" t="b">
        <v>0</v>
      </c>
      <c r="L168" s="84" t="b">
        <v>0</v>
      </c>
    </row>
    <row r="169" spans="1:12" ht="15">
      <c r="A169" s="84" t="s">
        <v>3380</v>
      </c>
      <c r="B169" s="84" t="s">
        <v>3375</v>
      </c>
      <c r="C169" s="84">
        <v>4</v>
      </c>
      <c r="D169" s="123">
        <v>0.0017911086082260635</v>
      </c>
      <c r="E169" s="123">
        <v>2.236984872434685</v>
      </c>
      <c r="F169" s="84" t="s">
        <v>3652</v>
      </c>
      <c r="G169" s="84" t="b">
        <v>1</v>
      </c>
      <c r="H169" s="84" t="b">
        <v>0</v>
      </c>
      <c r="I169" s="84" t="b">
        <v>0</v>
      </c>
      <c r="J169" s="84" t="b">
        <v>0</v>
      </c>
      <c r="K169" s="84" t="b">
        <v>0</v>
      </c>
      <c r="L169" s="84" t="b">
        <v>0</v>
      </c>
    </row>
    <row r="170" spans="1:12" ht="15">
      <c r="A170" s="84" t="s">
        <v>357</v>
      </c>
      <c r="B170" s="84" t="s">
        <v>306</v>
      </c>
      <c r="C170" s="84">
        <v>4</v>
      </c>
      <c r="D170" s="123">
        <v>0.0017911086082260635</v>
      </c>
      <c r="E170" s="123">
        <v>2.811016140162404</v>
      </c>
      <c r="F170" s="84" t="s">
        <v>3652</v>
      </c>
      <c r="G170" s="84" t="b">
        <v>0</v>
      </c>
      <c r="H170" s="84" t="b">
        <v>0</v>
      </c>
      <c r="I170" s="84" t="b">
        <v>0</v>
      </c>
      <c r="J170" s="84" t="b">
        <v>0</v>
      </c>
      <c r="K170" s="84" t="b">
        <v>0</v>
      </c>
      <c r="L170" s="84" t="b">
        <v>0</v>
      </c>
    </row>
    <row r="171" spans="1:12" ht="15">
      <c r="A171" s="84" t="s">
        <v>306</v>
      </c>
      <c r="B171" s="84" t="s">
        <v>378</v>
      </c>
      <c r="C171" s="84">
        <v>4</v>
      </c>
      <c r="D171" s="123">
        <v>0.0017911086082260635</v>
      </c>
      <c r="E171" s="123">
        <v>1.0729626557845307</v>
      </c>
      <c r="F171" s="84" t="s">
        <v>3652</v>
      </c>
      <c r="G171" s="84" t="b">
        <v>0</v>
      </c>
      <c r="H171" s="84" t="b">
        <v>0</v>
      </c>
      <c r="I171" s="84" t="b">
        <v>0</v>
      </c>
      <c r="J171" s="84" t="b">
        <v>0</v>
      </c>
      <c r="K171" s="84" t="b">
        <v>0</v>
      </c>
      <c r="L171" s="84" t="b">
        <v>0</v>
      </c>
    </row>
    <row r="172" spans="1:12" ht="15">
      <c r="A172" s="84" t="s">
        <v>378</v>
      </c>
      <c r="B172" s="84" t="s">
        <v>355</v>
      </c>
      <c r="C172" s="84">
        <v>4</v>
      </c>
      <c r="D172" s="123">
        <v>0.0017911086082260635</v>
      </c>
      <c r="E172" s="123">
        <v>2.0772840295671733</v>
      </c>
      <c r="F172" s="84" t="s">
        <v>3652</v>
      </c>
      <c r="G172" s="84" t="b">
        <v>0</v>
      </c>
      <c r="H172" s="84" t="b">
        <v>0</v>
      </c>
      <c r="I172" s="84" t="b">
        <v>0</v>
      </c>
      <c r="J172" s="84" t="b">
        <v>0</v>
      </c>
      <c r="K172" s="84" t="b">
        <v>0</v>
      </c>
      <c r="L172" s="84" t="b">
        <v>0</v>
      </c>
    </row>
    <row r="173" spans="1:12" ht="15">
      <c r="A173" s="84" t="s">
        <v>309</v>
      </c>
      <c r="B173" s="84" t="s">
        <v>363</v>
      </c>
      <c r="C173" s="84">
        <v>4</v>
      </c>
      <c r="D173" s="123">
        <v>0.0017911086082260635</v>
      </c>
      <c r="E173" s="123">
        <v>2.3918868324204285</v>
      </c>
      <c r="F173" s="84" t="s">
        <v>3652</v>
      </c>
      <c r="G173" s="84" t="b">
        <v>0</v>
      </c>
      <c r="H173" s="84" t="b">
        <v>0</v>
      </c>
      <c r="I173" s="84" t="b">
        <v>0</v>
      </c>
      <c r="J173" s="84" t="b">
        <v>0</v>
      </c>
      <c r="K173" s="84" t="b">
        <v>0</v>
      </c>
      <c r="L173" s="84" t="b">
        <v>0</v>
      </c>
    </row>
    <row r="174" spans="1:12" ht="15">
      <c r="A174" s="84" t="s">
        <v>363</v>
      </c>
      <c r="B174" s="84" t="s">
        <v>3463</v>
      </c>
      <c r="C174" s="84">
        <v>4</v>
      </c>
      <c r="D174" s="123">
        <v>0.0017911086082260635</v>
      </c>
      <c r="E174" s="123">
        <v>2.2089561488344414</v>
      </c>
      <c r="F174" s="84" t="s">
        <v>3652</v>
      </c>
      <c r="G174" s="84" t="b">
        <v>0</v>
      </c>
      <c r="H174" s="84" t="b">
        <v>0</v>
      </c>
      <c r="I174" s="84" t="b">
        <v>0</v>
      </c>
      <c r="J174" s="84" t="b">
        <v>0</v>
      </c>
      <c r="K174" s="84" t="b">
        <v>0</v>
      </c>
      <c r="L174" s="84" t="b">
        <v>0</v>
      </c>
    </row>
    <row r="175" spans="1:12" ht="15">
      <c r="A175" s="84" t="s">
        <v>3463</v>
      </c>
      <c r="B175" s="84" t="s">
        <v>584</v>
      </c>
      <c r="C175" s="84">
        <v>4</v>
      </c>
      <c r="D175" s="123">
        <v>0.0017911086082260635</v>
      </c>
      <c r="E175" s="123">
        <v>1.3290960025609728</v>
      </c>
      <c r="F175" s="84" t="s">
        <v>3652</v>
      </c>
      <c r="G175" s="84" t="b">
        <v>0</v>
      </c>
      <c r="H175" s="84" t="b">
        <v>0</v>
      </c>
      <c r="I175" s="84" t="b">
        <v>0</v>
      </c>
      <c r="J175" s="84" t="b">
        <v>0</v>
      </c>
      <c r="K175" s="84" t="b">
        <v>0</v>
      </c>
      <c r="L175" s="84" t="b">
        <v>0</v>
      </c>
    </row>
    <row r="176" spans="1:12" ht="15">
      <c r="A176" s="84" t="s">
        <v>584</v>
      </c>
      <c r="B176" s="84" t="s">
        <v>2845</v>
      </c>
      <c r="C176" s="84">
        <v>4</v>
      </c>
      <c r="D176" s="123">
        <v>0.0017911086082260635</v>
      </c>
      <c r="E176" s="123">
        <v>0.6833715101781791</v>
      </c>
      <c r="F176" s="84" t="s">
        <v>3652</v>
      </c>
      <c r="G176" s="84" t="b">
        <v>0</v>
      </c>
      <c r="H176" s="84" t="b">
        <v>0</v>
      </c>
      <c r="I176" s="84" t="b">
        <v>0</v>
      </c>
      <c r="J176" s="84" t="b">
        <v>0</v>
      </c>
      <c r="K176" s="84" t="b">
        <v>0</v>
      </c>
      <c r="L176" s="84" t="b">
        <v>0</v>
      </c>
    </row>
    <row r="177" spans="1:12" ht="15">
      <c r="A177" s="84" t="s">
        <v>2875</v>
      </c>
      <c r="B177" s="84" t="s">
        <v>3464</v>
      </c>
      <c r="C177" s="84">
        <v>4</v>
      </c>
      <c r="D177" s="123">
        <v>0.0017911086082260635</v>
      </c>
      <c r="E177" s="123">
        <v>2.1741940425752295</v>
      </c>
      <c r="F177" s="84" t="s">
        <v>3652</v>
      </c>
      <c r="G177" s="84" t="b">
        <v>0</v>
      </c>
      <c r="H177" s="84" t="b">
        <v>0</v>
      </c>
      <c r="I177" s="84" t="b">
        <v>0</v>
      </c>
      <c r="J177" s="84" t="b">
        <v>0</v>
      </c>
      <c r="K177" s="84" t="b">
        <v>0</v>
      </c>
      <c r="L177" s="84" t="b">
        <v>0</v>
      </c>
    </row>
    <row r="178" spans="1:12" ht="15">
      <c r="A178" s="84" t="s">
        <v>3464</v>
      </c>
      <c r="B178" s="84" t="s">
        <v>2839</v>
      </c>
      <c r="C178" s="84">
        <v>4</v>
      </c>
      <c r="D178" s="123">
        <v>0.0017911086082260635</v>
      </c>
      <c r="E178" s="123">
        <v>1.9170695326103302</v>
      </c>
      <c r="F178" s="84" t="s">
        <v>3652</v>
      </c>
      <c r="G178" s="84" t="b">
        <v>0</v>
      </c>
      <c r="H178" s="84" t="b">
        <v>0</v>
      </c>
      <c r="I178" s="84" t="b">
        <v>0</v>
      </c>
      <c r="J178" s="84" t="b">
        <v>0</v>
      </c>
      <c r="K178" s="84" t="b">
        <v>0</v>
      </c>
      <c r="L178" s="84" t="b">
        <v>0</v>
      </c>
    </row>
    <row r="179" spans="1:12" ht="15">
      <c r="A179" s="84" t="s">
        <v>2839</v>
      </c>
      <c r="B179" s="84" t="s">
        <v>2835</v>
      </c>
      <c r="C179" s="84">
        <v>4</v>
      </c>
      <c r="D179" s="123">
        <v>0.0017911086082260635</v>
      </c>
      <c r="E179" s="123">
        <v>0.4777368387800675</v>
      </c>
      <c r="F179" s="84" t="s">
        <v>3652</v>
      </c>
      <c r="G179" s="84" t="b">
        <v>0</v>
      </c>
      <c r="H179" s="84" t="b">
        <v>0</v>
      </c>
      <c r="I179" s="84" t="b">
        <v>0</v>
      </c>
      <c r="J179" s="84" t="b">
        <v>0</v>
      </c>
      <c r="K179" s="84" t="b">
        <v>0</v>
      </c>
      <c r="L179" s="84" t="b">
        <v>0</v>
      </c>
    </row>
    <row r="180" spans="1:12" ht="15">
      <c r="A180" s="84" t="s">
        <v>2836</v>
      </c>
      <c r="B180" s="84" t="s">
        <v>3441</v>
      </c>
      <c r="C180" s="84">
        <v>4</v>
      </c>
      <c r="D180" s="123">
        <v>0.0017911086082260635</v>
      </c>
      <c r="E180" s="123">
        <v>1.466951512273221</v>
      </c>
      <c r="F180" s="84" t="s">
        <v>3652</v>
      </c>
      <c r="G180" s="84" t="b">
        <v>0</v>
      </c>
      <c r="H180" s="84" t="b">
        <v>0</v>
      </c>
      <c r="I180" s="84" t="b">
        <v>0</v>
      </c>
      <c r="J180" s="84" t="b">
        <v>0</v>
      </c>
      <c r="K180" s="84" t="b">
        <v>0</v>
      </c>
      <c r="L180" s="84" t="b">
        <v>0</v>
      </c>
    </row>
    <row r="181" spans="1:12" ht="15">
      <c r="A181" s="84" t="s">
        <v>3441</v>
      </c>
      <c r="B181" s="84" t="s">
        <v>3420</v>
      </c>
      <c r="C181" s="84">
        <v>4</v>
      </c>
      <c r="D181" s="123">
        <v>0.0017911086082260635</v>
      </c>
      <c r="E181" s="123">
        <v>2.7141061271543476</v>
      </c>
      <c r="F181" s="84" t="s">
        <v>3652</v>
      </c>
      <c r="G181" s="84" t="b">
        <v>0</v>
      </c>
      <c r="H181" s="84" t="b">
        <v>0</v>
      </c>
      <c r="I181" s="84" t="b">
        <v>0</v>
      </c>
      <c r="J181" s="84" t="b">
        <v>0</v>
      </c>
      <c r="K181" s="84" t="b">
        <v>0</v>
      </c>
      <c r="L181" s="84" t="b">
        <v>0</v>
      </c>
    </row>
    <row r="182" spans="1:12" ht="15">
      <c r="A182" s="84" t="s">
        <v>3420</v>
      </c>
      <c r="B182" s="84" t="s">
        <v>3465</v>
      </c>
      <c r="C182" s="84">
        <v>4</v>
      </c>
      <c r="D182" s="123">
        <v>0.0017911086082260635</v>
      </c>
      <c r="E182" s="123">
        <v>2.811016140162404</v>
      </c>
      <c r="F182" s="84" t="s">
        <v>3652</v>
      </c>
      <c r="G182" s="84" t="b">
        <v>0</v>
      </c>
      <c r="H182" s="84" t="b">
        <v>0</v>
      </c>
      <c r="I182" s="84" t="b">
        <v>0</v>
      </c>
      <c r="J182" s="84" t="b">
        <v>0</v>
      </c>
      <c r="K182" s="84" t="b">
        <v>1</v>
      </c>
      <c r="L182" s="84" t="b">
        <v>0</v>
      </c>
    </row>
    <row r="183" spans="1:12" ht="15">
      <c r="A183" s="84" t="s">
        <v>3465</v>
      </c>
      <c r="B183" s="84" t="s">
        <v>3466</v>
      </c>
      <c r="C183" s="84">
        <v>4</v>
      </c>
      <c r="D183" s="123">
        <v>0.0017911086082260635</v>
      </c>
      <c r="E183" s="123">
        <v>2.987107399218085</v>
      </c>
      <c r="F183" s="84" t="s">
        <v>3652</v>
      </c>
      <c r="G183" s="84" t="b">
        <v>0</v>
      </c>
      <c r="H183" s="84" t="b">
        <v>1</v>
      </c>
      <c r="I183" s="84" t="b">
        <v>0</v>
      </c>
      <c r="J183" s="84" t="b">
        <v>0</v>
      </c>
      <c r="K183" s="84" t="b">
        <v>0</v>
      </c>
      <c r="L183" s="84" t="b">
        <v>0</v>
      </c>
    </row>
    <row r="184" spans="1:12" ht="15">
      <c r="A184" s="84" t="s">
        <v>3466</v>
      </c>
      <c r="B184" s="84" t="s">
        <v>3442</v>
      </c>
      <c r="C184" s="84">
        <v>4</v>
      </c>
      <c r="D184" s="123">
        <v>0.0017911086082260635</v>
      </c>
      <c r="E184" s="123">
        <v>2.890197386210029</v>
      </c>
      <c r="F184" s="84" t="s">
        <v>3652</v>
      </c>
      <c r="G184" s="84" t="b">
        <v>0</v>
      </c>
      <c r="H184" s="84" t="b">
        <v>0</v>
      </c>
      <c r="I184" s="84" t="b">
        <v>0</v>
      </c>
      <c r="J184" s="84" t="b">
        <v>0</v>
      </c>
      <c r="K184" s="84" t="b">
        <v>0</v>
      </c>
      <c r="L184" s="84" t="b">
        <v>0</v>
      </c>
    </row>
    <row r="185" spans="1:12" ht="15">
      <c r="A185" s="84" t="s">
        <v>3442</v>
      </c>
      <c r="B185" s="84" t="s">
        <v>3467</v>
      </c>
      <c r="C185" s="84">
        <v>4</v>
      </c>
      <c r="D185" s="123">
        <v>0.0017911086082260635</v>
      </c>
      <c r="E185" s="123">
        <v>2.890197386210029</v>
      </c>
      <c r="F185" s="84" t="s">
        <v>3652</v>
      </c>
      <c r="G185" s="84" t="b">
        <v>0</v>
      </c>
      <c r="H185" s="84" t="b">
        <v>0</v>
      </c>
      <c r="I185" s="84" t="b">
        <v>0</v>
      </c>
      <c r="J185" s="84" t="b">
        <v>0</v>
      </c>
      <c r="K185" s="84" t="b">
        <v>0</v>
      </c>
      <c r="L185" s="84" t="b">
        <v>0</v>
      </c>
    </row>
    <row r="186" spans="1:12" ht="15">
      <c r="A186" s="84" t="s">
        <v>3398</v>
      </c>
      <c r="B186" s="84" t="s">
        <v>2901</v>
      </c>
      <c r="C186" s="84">
        <v>4</v>
      </c>
      <c r="D186" s="123">
        <v>0.0017911086082260635</v>
      </c>
      <c r="E186" s="123">
        <v>1.914765577700766</v>
      </c>
      <c r="F186" s="84" t="s">
        <v>3652</v>
      </c>
      <c r="G186" s="84" t="b">
        <v>0</v>
      </c>
      <c r="H186" s="84" t="b">
        <v>0</v>
      </c>
      <c r="I186" s="84" t="b">
        <v>0</v>
      </c>
      <c r="J186" s="84" t="b">
        <v>0</v>
      </c>
      <c r="K186" s="84" t="b">
        <v>0</v>
      </c>
      <c r="L186" s="84" t="b">
        <v>0</v>
      </c>
    </row>
    <row r="187" spans="1:12" ht="15">
      <c r="A187" s="84" t="s">
        <v>350</v>
      </c>
      <c r="B187" s="84" t="s">
        <v>3473</v>
      </c>
      <c r="C187" s="84">
        <v>4</v>
      </c>
      <c r="D187" s="123">
        <v>0.0017911086082260635</v>
      </c>
      <c r="E187" s="123">
        <v>1.4430393548678095</v>
      </c>
      <c r="F187" s="84" t="s">
        <v>3652</v>
      </c>
      <c r="G187" s="84" t="b">
        <v>0</v>
      </c>
      <c r="H187" s="84" t="b">
        <v>0</v>
      </c>
      <c r="I187" s="84" t="b">
        <v>0</v>
      </c>
      <c r="J187" s="84" t="b">
        <v>0</v>
      </c>
      <c r="K187" s="84" t="b">
        <v>0</v>
      </c>
      <c r="L187" s="84" t="b">
        <v>0</v>
      </c>
    </row>
    <row r="188" spans="1:12" ht="15">
      <c r="A188" s="84" t="s">
        <v>3473</v>
      </c>
      <c r="B188" s="84" t="s">
        <v>602</v>
      </c>
      <c r="C188" s="84">
        <v>4</v>
      </c>
      <c r="D188" s="123">
        <v>0.0017911086082260635</v>
      </c>
      <c r="E188" s="123">
        <v>1.3690593025059925</v>
      </c>
      <c r="F188" s="84" t="s">
        <v>3652</v>
      </c>
      <c r="G188" s="84" t="b">
        <v>0</v>
      </c>
      <c r="H188" s="84" t="b">
        <v>0</v>
      </c>
      <c r="I188" s="84" t="b">
        <v>0</v>
      </c>
      <c r="J188" s="84" t="b">
        <v>0</v>
      </c>
      <c r="K188" s="84" t="b">
        <v>0</v>
      </c>
      <c r="L188" s="84" t="b">
        <v>0</v>
      </c>
    </row>
    <row r="189" spans="1:12" ht="15">
      <c r="A189" s="84" t="s">
        <v>602</v>
      </c>
      <c r="B189" s="84" t="s">
        <v>3378</v>
      </c>
      <c r="C189" s="84">
        <v>4</v>
      </c>
      <c r="D189" s="123">
        <v>0.0017911086082260635</v>
      </c>
      <c r="E189" s="123">
        <v>0.9953277294647762</v>
      </c>
      <c r="F189" s="84" t="s">
        <v>3652</v>
      </c>
      <c r="G189" s="84" t="b">
        <v>0</v>
      </c>
      <c r="H189" s="84" t="b">
        <v>0</v>
      </c>
      <c r="I189" s="84" t="b">
        <v>0</v>
      </c>
      <c r="J189" s="84" t="b">
        <v>0</v>
      </c>
      <c r="K189" s="84" t="b">
        <v>0</v>
      </c>
      <c r="L189" s="84" t="b">
        <v>0</v>
      </c>
    </row>
    <row r="190" spans="1:12" ht="15">
      <c r="A190" s="84" t="s">
        <v>3378</v>
      </c>
      <c r="B190" s="84" t="s">
        <v>3474</v>
      </c>
      <c r="C190" s="84">
        <v>4</v>
      </c>
      <c r="D190" s="123">
        <v>0.0017911086082260635</v>
      </c>
      <c r="E190" s="123">
        <v>2.5891673905460477</v>
      </c>
      <c r="F190" s="84" t="s">
        <v>3652</v>
      </c>
      <c r="G190" s="84" t="b">
        <v>0</v>
      </c>
      <c r="H190" s="84" t="b">
        <v>0</v>
      </c>
      <c r="I190" s="84" t="b">
        <v>0</v>
      </c>
      <c r="J190" s="84" t="b">
        <v>0</v>
      </c>
      <c r="K190" s="84" t="b">
        <v>0</v>
      </c>
      <c r="L190" s="84" t="b">
        <v>0</v>
      </c>
    </row>
    <row r="191" spans="1:12" ht="15">
      <c r="A191" s="84" t="s">
        <v>3474</v>
      </c>
      <c r="B191" s="84" t="s">
        <v>3475</v>
      </c>
      <c r="C191" s="84">
        <v>4</v>
      </c>
      <c r="D191" s="123">
        <v>0.0017911086082260635</v>
      </c>
      <c r="E191" s="123">
        <v>2.987107399218085</v>
      </c>
      <c r="F191" s="84" t="s">
        <v>3652</v>
      </c>
      <c r="G191" s="84" t="b">
        <v>0</v>
      </c>
      <c r="H191" s="84" t="b">
        <v>0</v>
      </c>
      <c r="I191" s="84" t="b">
        <v>0</v>
      </c>
      <c r="J191" s="84" t="b">
        <v>1</v>
      </c>
      <c r="K191" s="84" t="b">
        <v>0</v>
      </c>
      <c r="L191" s="84" t="b">
        <v>0</v>
      </c>
    </row>
    <row r="192" spans="1:12" ht="15">
      <c r="A192" s="84" t="s">
        <v>3475</v>
      </c>
      <c r="B192" s="84" t="s">
        <v>3371</v>
      </c>
      <c r="C192" s="84">
        <v>4</v>
      </c>
      <c r="D192" s="123">
        <v>0.0017911086082260635</v>
      </c>
      <c r="E192" s="123">
        <v>2.5477747053878224</v>
      </c>
      <c r="F192" s="84" t="s">
        <v>3652</v>
      </c>
      <c r="G192" s="84" t="b">
        <v>1</v>
      </c>
      <c r="H192" s="84" t="b">
        <v>0</v>
      </c>
      <c r="I192" s="84" t="b">
        <v>0</v>
      </c>
      <c r="J192" s="84" t="b">
        <v>0</v>
      </c>
      <c r="K192" s="84" t="b">
        <v>0</v>
      </c>
      <c r="L192" s="84" t="b">
        <v>0</v>
      </c>
    </row>
    <row r="193" spans="1:12" ht="15">
      <c r="A193" s="84" t="s">
        <v>3371</v>
      </c>
      <c r="B193" s="84" t="s">
        <v>3447</v>
      </c>
      <c r="C193" s="84">
        <v>4</v>
      </c>
      <c r="D193" s="123">
        <v>0.0017911086082260635</v>
      </c>
      <c r="E193" s="123">
        <v>2.890197386210029</v>
      </c>
      <c r="F193" s="84" t="s">
        <v>3652</v>
      </c>
      <c r="G193" s="84" t="b">
        <v>0</v>
      </c>
      <c r="H193" s="84" t="b">
        <v>0</v>
      </c>
      <c r="I193" s="84" t="b">
        <v>0</v>
      </c>
      <c r="J193" s="84" t="b">
        <v>0</v>
      </c>
      <c r="K193" s="84" t="b">
        <v>0</v>
      </c>
      <c r="L193" s="84" t="b">
        <v>0</v>
      </c>
    </row>
    <row r="194" spans="1:12" ht="15">
      <c r="A194" s="84" t="s">
        <v>3447</v>
      </c>
      <c r="B194" s="84" t="s">
        <v>3404</v>
      </c>
      <c r="C194" s="84">
        <v>4</v>
      </c>
      <c r="D194" s="123">
        <v>0.0017911086082260635</v>
      </c>
      <c r="E194" s="123">
        <v>2.647159337523734</v>
      </c>
      <c r="F194" s="84" t="s">
        <v>3652</v>
      </c>
      <c r="G194" s="84" t="b">
        <v>0</v>
      </c>
      <c r="H194" s="84" t="b">
        <v>0</v>
      </c>
      <c r="I194" s="84" t="b">
        <v>0</v>
      </c>
      <c r="J194" s="84" t="b">
        <v>0</v>
      </c>
      <c r="K194" s="84" t="b">
        <v>0</v>
      </c>
      <c r="L194" s="84" t="b">
        <v>0</v>
      </c>
    </row>
    <row r="195" spans="1:12" ht="15">
      <c r="A195" s="84" t="s">
        <v>3404</v>
      </c>
      <c r="B195" s="84" t="s">
        <v>584</v>
      </c>
      <c r="C195" s="84">
        <v>4</v>
      </c>
      <c r="D195" s="123">
        <v>0.0017911086082260635</v>
      </c>
      <c r="E195" s="123">
        <v>1.1530047435052917</v>
      </c>
      <c r="F195" s="84" t="s">
        <v>3652</v>
      </c>
      <c r="G195" s="84" t="b">
        <v>0</v>
      </c>
      <c r="H195" s="84" t="b">
        <v>0</v>
      </c>
      <c r="I195" s="84" t="b">
        <v>0</v>
      </c>
      <c r="J195" s="84" t="b">
        <v>0</v>
      </c>
      <c r="K195" s="84" t="b">
        <v>0</v>
      </c>
      <c r="L195" s="84" t="b">
        <v>0</v>
      </c>
    </row>
    <row r="196" spans="1:12" ht="15">
      <c r="A196" s="84" t="s">
        <v>584</v>
      </c>
      <c r="B196" s="84" t="s">
        <v>3450</v>
      </c>
      <c r="C196" s="84">
        <v>4</v>
      </c>
      <c r="D196" s="123">
        <v>0.0017911086082260635</v>
      </c>
      <c r="E196" s="123">
        <v>1.4315595371843794</v>
      </c>
      <c r="F196" s="84" t="s">
        <v>3652</v>
      </c>
      <c r="G196" s="84" t="b">
        <v>0</v>
      </c>
      <c r="H196" s="84" t="b">
        <v>0</v>
      </c>
      <c r="I196" s="84" t="b">
        <v>0</v>
      </c>
      <c r="J196" s="84" t="b">
        <v>0</v>
      </c>
      <c r="K196" s="84" t="b">
        <v>0</v>
      </c>
      <c r="L196" s="84" t="b">
        <v>0</v>
      </c>
    </row>
    <row r="197" spans="1:12" ht="15">
      <c r="A197" s="84" t="s">
        <v>3354</v>
      </c>
      <c r="B197" s="84" t="s">
        <v>3476</v>
      </c>
      <c r="C197" s="84">
        <v>4</v>
      </c>
      <c r="D197" s="123">
        <v>0.0017911086082260635</v>
      </c>
      <c r="E197" s="123">
        <v>2.4130761314903664</v>
      </c>
      <c r="F197" s="84" t="s">
        <v>3652</v>
      </c>
      <c r="G197" s="84" t="b">
        <v>0</v>
      </c>
      <c r="H197" s="84" t="b">
        <v>0</v>
      </c>
      <c r="I197" s="84" t="b">
        <v>0</v>
      </c>
      <c r="J197" s="84" t="b">
        <v>1</v>
      </c>
      <c r="K197" s="84" t="b">
        <v>0</v>
      </c>
      <c r="L197" s="84" t="b">
        <v>0</v>
      </c>
    </row>
    <row r="198" spans="1:12" ht="15">
      <c r="A198" s="84" t="s">
        <v>3476</v>
      </c>
      <c r="B198" s="84" t="s">
        <v>2843</v>
      </c>
      <c r="C198" s="84">
        <v>4</v>
      </c>
      <c r="D198" s="123">
        <v>0.0017911086082260635</v>
      </c>
      <c r="E198" s="123">
        <v>2.3338948854427417</v>
      </c>
      <c r="F198" s="84" t="s">
        <v>3652</v>
      </c>
      <c r="G198" s="84" t="b">
        <v>1</v>
      </c>
      <c r="H198" s="84" t="b">
        <v>0</v>
      </c>
      <c r="I198" s="84" t="b">
        <v>0</v>
      </c>
      <c r="J198" s="84" t="b">
        <v>0</v>
      </c>
      <c r="K198" s="84" t="b">
        <v>0</v>
      </c>
      <c r="L198" s="84" t="b">
        <v>0</v>
      </c>
    </row>
    <row r="199" spans="1:12" ht="15">
      <c r="A199" s="84" t="s">
        <v>2842</v>
      </c>
      <c r="B199" s="84" t="s">
        <v>3477</v>
      </c>
      <c r="C199" s="84">
        <v>4</v>
      </c>
      <c r="D199" s="123">
        <v>0.0017911086082260635</v>
      </c>
      <c r="E199" s="123">
        <v>1.7440693505317908</v>
      </c>
      <c r="F199" s="84" t="s">
        <v>3652</v>
      </c>
      <c r="G199" s="84" t="b">
        <v>0</v>
      </c>
      <c r="H199" s="84" t="b">
        <v>0</v>
      </c>
      <c r="I199" s="84" t="b">
        <v>0</v>
      </c>
      <c r="J199" s="84" t="b">
        <v>0</v>
      </c>
      <c r="K199" s="84" t="b">
        <v>0</v>
      </c>
      <c r="L199" s="84" t="b">
        <v>0</v>
      </c>
    </row>
    <row r="200" spans="1:12" ht="15">
      <c r="A200" s="84" t="s">
        <v>3477</v>
      </c>
      <c r="B200" s="84" t="s">
        <v>382</v>
      </c>
      <c r="C200" s="84">
        <v>4</v>
      </c>
      <c r="D200" s="123">
        <v>0.0017911086082260635</v>
      </c>
      <c r="E200" s="123">
        <v>2.987107399218085</v>
      </c>
      <c r="F200" s="84" t="s">
        <v>3652</v>
      </c>
      <c r="G200" s="84" t="b">
        <v>0</v>
      </c>
      <c r="H200" s="84" t="b">
        <v>0</v>
      </c>
      <c r="I200" s="84" t="b">
        <v>0</v>
      </c>
      <c r="J200" s="84" t="b">
        <v>0</v>
      </c>
      <c r="K200" s="84" t="b">
        <v>0</v>
      </c>
      <c r="L200" s="84" t="b">
        <v>0</v>
      </c>
    </row>
    <row r="201" spans="1:12" ht="15">
      <c r="A201" s="84" t="s">
        <v>382</v>
      </c>
      <c r="B201" s="84" t="s">
        <v>3478</v>
      </c>
      <c r="C201" s="84">
        <v>4</v>
      </c>
      <c r="D201" s="123">
        <v>0.0017911086082260635</v>
      </c>
      <c r="E201" s="123">
        <v>2.987107399218085</v>
      </c>
      <c r="F201" s="84" t="s">
        <v>3652</v>
      </c>
      <c r="G201" s="84" t="b">
        <v>0</v>
      </c>
      <c r="H201" s="84" t="b">
        <v>0</v>
      </c>
      <c r="I201" s="84" t="b">
        <v>0</v>
      </c>
      <c r="J201" s="84" t="b">
        <v>0</v>
      </c>
      <c r="K201" s="84" t="b">
        <v>0</v>
      </c>
      <c r="L201" s="84" t="b">
        <v>0</v>
      </c>
    </row>
    <row r="202" spans="1:12" ht="15">
      <c r="A202" s="84" t="s">
        <v>3478</v>
      </c>
      <c r="B202" s="84" t="s">
        <v>3423</v>
      </c>
      <c r="C202" s="84">
        <v>4</v>
      </c>
      <c r="D202" s="123">
        <v>0.0017911086082260635</v>
      </c>
      <c r="E202" s="123">
        <v>2.811016140162404</v>
      </c>
      <c r="F202" s="84" t="s">
        <v>3652</v>
      </c>
      <c r="G202" s="84" t="b">
        <v>0</v>
      </c>
      <c r="H202" s="84" t="b">
        <v>0</v>
      </c>
      <c r="I202" s="84" t="b">
        <v>0</v>
      </c>
      <c r="J202" s="84" t="b">
        <v>0</v>
      </c>
      <c r="K202" s="84" t="b">
        <v>1</v>
      </c>
      <c r="L202" s="84" t="b">
        <v>0</v>
      </c>
    </row>
    <row r="203" spans="1:12" ht="15">
      <c r="A203" s="84" t="s">
        <v>3423</v>
      </c>
      <c r="B203" s="84" t="s">
        <v>3479</v>
      </c>
      <c r="C203" s="84">
        <v>4</v>
      </c>
      <c r="D203" s="123">
        <v>0.0017911086082260635</v>
      </c>
      <c r="E203" s="123">
        <v>2.811016140162404</v>
      </c>
      <c r="F203" s="84" t="s">
        <v>3652</v>
      </c>
      <c r="G203" s="84" t="b">
        <v>0</v>
      </c>
      <c r="H203" s="84" t="b">
        <v>1</v>
      </c>
      <c r="I203" s="84" t="b">
        <v>0</v>
      </c>
      <c r="J203" s="84" t="b">
        <v>0</v>
      </c>
      <c r="K203" s="84" t="b">
        <v>0</v>
      </c>
      <c r="L203" s="84" t="b">
        <v>0</v>
      </c>
    </row>
    <row r="204" spans="1:12" ht="15">
      <c r="A204" s="84" t="s">
        <v>3479</v>
      </c>
      <c r="B204" s="84" t="s">
        <v>3480</v>
      </c>
      <c r="C204" s="84">
        <v>4</v>
      </c>
      <c r="D204" s="123">
        <v>0.0017911086082260635</v>
      </c>
      <c r="E204" s="123">
        <v>2.987107399218085</v>
      </c>
      <c r="F204" s="84" t="s">
        <v>3652</v>
      </c>
      <c r="G204" s="84" t="b">
        <v>0</v>
      </c>
      <c r="H204" s="84" t="b">
        <v>0</v>
      </c>
      <c r="I204" s="84" t="b">
        <v>0</v>
      </c>
      <c r="J204" s="84" t="b">
        <v>0</v>
      </c>
      <c r="K204" s="84" t="b">
        <v>0</v>
      </c>
      <c r="L204" s="84" t="b">
        <v>0</v>
      </c>
    </row>
    <row r="205" spans="1:12" ht="15">
      <c r="A205" s="84" t="s">
        <v>3480</v>
      </c>
      <c r="B205" s="84" t="s">
        <v>2842</v>
      </c>
      <c r="C205" s="84">
        <v>4</v>
      </c>
      <c r="D205" s="123">
        <v>0.0017911086082260635</v>
      </c>
      <c r="E205" s="123">
        <v>1.7318348941147792</v>
      </c>
      <c r="F205" s="84" t="s">
        <v>3652</v>
      </c>
      <c r="G205" s="84" t="b">
        <v>0</v>
      </c>
      <c r="H205" s="84" t="b">
        <v>0</v>
      </c>
      <c r="I205" s="84" t="b">
        <v>0</v>
      </c>
      <c r="J205" s="84" t="b">
        <v>0</v>
      </c>
      <c r="K205" s="84" t="b">
        <v>0</v>
      </c>
      <c r="L205" s="84" t="b">
        <v>0</v>
      </c>
    </row>
    <row r="206" spans="1:12" ht="15">
      <c r="A206" s="84" t="s">
        <v>2842</v>
      </c>
      <c r="B206" s="84" t="s">
        <v>2842</v>
      </c>
      <c r="C206" s="84">
        <v>4</v>
      </c>
      <c r="D206" s="123">
        <v>0.0017911086082260635</v>
      </c>
      <c r="E206" s="123">
        <v>0.48879684542848467</v>
      </c>
      <c r="F206" s="84" t="s">
        <v>3652</v>
      </c>
      <c r="G206" s="84" t="b">
        <v>0</v>
      </c>
      <c r="H206" s="84" t="b">
        <v>0</v>
      </c>
      <c r="I206" s="84" t="b">
        <v>0</v>
      </c>
      <c r="J206" s="84" t="b">
        <v>0</v>
      </c>
      <c r="K206" s="84" t="b">
        <v>0</v>
      </c>
      <c r="L206" s="84" t="b">
        <v>0</v>
      </c>
    </row>
    <row r="207" spans="1:12" ht="15">
      <c r="A207" s="84" t="s">
        <v>3362</v>
      </c>
      <c r="B207" s="84" t="s">
        <v>3482</v>
      </c>
      <c r="C207" s="84">
        <v>4</v>
      </c>
      <c r="D207" s="123">
        <v>0.0017911086082260635</v>
      </c>
      <c r="E207" s="123">
        <v>2.4752240382392108</v>
      </c>
      <c r="F207" s="84" t="s">
        <v>3652</v>
      </c>
      <c r="G207" s="84" t="b">
        <v>0</v>
      </c>
      <c r="H207" s="84" t="b">
        <v>0</v>
      </c>
      <c r="I207" s="84" t="b">
        <v>0</v>
      </c>
      <c r="J207" s="84" t="b">
        <v>0</v>
      </c>
      <c r="K207" s="84" t="b">
        <v>0</v>
      </c>
      <c r="L207" s="84" t="b">
        <v>0</v>
      </c>
    </row>
    <row r="208" spans="1:12" ht="15">
      <c r="A208" s="84" t="s">
        <v>3482</v>
      </c>
      <c r="B208" s="84" t="s">
        <v>3415</v>
      </c>
      <c r="C208" s="84">
        <v>4</v>
      </c>
      <c r="D208" s="123">
        <v>0.0017911086082260635</v>
      </c>
      <c r="E208" s="123">
        <v>2.811016140162404</v>
      </c>
      <c r="F208" s="84" t="s">
        <v>3652</v>
      </c>
      <c r="G208" s="84" t="b">
        <v>0</v>
      </c>
      <c r="H208" s="84" t="b">
        <v>0</v>
      </c>
      <c r="I208" s="84" t="b">
        <v>0</v>
      </c>
      <c r="J208" s="84" t="b">
        <v>0</v>
      </c>
      <c r="K208" s="84" t="b">
        <v>0</v>
      </c>
      <c r="L208" s="84" t="b">
        <v>0</v>
      </c>
    </row>
    <row r="209" spans="1:12" ht="15">
      <c r="A209" s="84" t="s">
        <v>3415</v>
      </c>
      <c r="B209" s="84" t="s">
        <v>3483</v>
      </c>
      <c r="C209" s="84">
        <v>4</v>
      </c>
      <c r="D209" s="123">
        <v>0.0017911086082260635</v>
      </c>
      <c r="E209" s="123">
        <v>2.811016140162404</v>
      </c>
      <c r="F209" s="84" t="s">
        <v>3652</v>
      </c>
      <c r="G209" s="84" t="b">
        <v>0</v>
      </c>
      <c r="H209" s="84" t="b">
        <v>0</v>
      </c>
      <c r="I209" s="84" t="b">
        <v>0</v>
      </c>
      <c r="J209" s="84" t="b">
        <v>0</v>
      </c>
      <c r="K209" s="84" t="b">
        <v>0</v>
      </c>
      <c r="L209" s="84" t="b">
        <v>0</v>
      </c>
    </row>
    <row r="210" spans="1:12" ht="15">
      <c r="A210" s="84" t="s">
        <v>3483</v>
      </c>
      <c r="B210" s="84" t="s">
        <v>3484</v>
      </c>
      <c r="C210" s="84">
        <v>4</v>
      </c>
      <c r="D210" s="123">
        <v>0.0017911086082260635</v>
      </c>
      <c r="E210" s="123">
        <v>2.987107399218085</v>
      </c>
      <c r="F210" s="84" t="s">
        <v>3652</v>
      </c>
      <c r="G210" s="84" t="b">
        <v>0</v>
      </c>
      <c r="H210" s="84" t="b">
        <v>0</v>
      </c>
      <c r="I210" s="84" t="b">
        <v>0</v>
      </c>
      <c r="J210" s="84" t="b">
        <v>0</v>
      </c>
      <c r="K210" s="84" t="b">
        <v>0</v>
      </c>
      <c r="L210" s="84" t="b">
        <v>0</v>
      </c>
    </row>
    <row r="211" spans="1:12" ht="15">
      <c r="A211" s="84" t="s">
        <v>3484</v>
      </c>
      <c r="B211" s="84" t="s">
        <v>3485</v>
      </c>
      <c r="C211" s="84">
        <v>4</v>
      </c>
      <c r="D211" s="123">
        <v>0.0017911086082260635</v>
      </c>
      <c r="E211" s="123">
        <v>2.987107399218085</v>
      </c>
      <c r="F211" s="84" t="s">
        <v>3652</v>
      </c>
      <c r="G211" s="84" t="b">
        <v>0</v>
      </c>
      <c r="H211" s="84" t="b">
        <v>0</v>
      </c>
      <c r="I211" s="84" t="b">
        <v>0</v>
      </c>
      <c r="J211" s="84" t="b">
        <v>0</v>
      </c>
      <c r="K211" s="84" t="b">
        <v>0</v>
      </c>
      <c r="L211" s="84" t="b">
        <v>0</v>
      </c>
    </row>
    <row r="212" spans="1:12" ht="15">
      <c r="A212" s="84" t="s">
        <v>3485</v>
      </c>
      <c r="B212" s="84" t="s">
        <v>3431</v>
      </c>
      <c r="C212" s="84">
        <v>4</v>
      </c>
      <c r="D212" s="123">
        <v>0.0017911086082260635</v>
      </c>
      <c r="E212" s="123">
        <v>2.890197386210029</v>
      </c>
      <c r="F212" s="84" t="s">
        <v>3652</v>
      </c>
      <c r="G212" s="84" t="b">
        <v>0</v>
      </c>
      <c r="H212" s="84" t="b">
        <v>0</v>
      </c>
      <c r="I212" s="84" t="b">
        <v>0</v>
      </c>
      <c r="J212" s="84" t="b">
        <v>0</v>
      </c>
      <c r="K212" s="84" t="b">
        <v>0</v>
      </c>
      <c r="L212" s="84" t="b">
        <v>0</v>
      </c>
    </row>
    <row r="213" spans="1:12" ht="15">
      <c r="A213" s="84" t="s">
        <v>3431</v>
      </c>
      <c r="B213" s="84" t="s">
        <v>3486</v>
      </c>
      <c r="C213" s="84">
        <v>4</v>
      </c>
      <c r="D213" s="123">
        <v>0.0017911086082260635</v>
      </c>
      <c r="E213" s="123">
        <v>2.890197386210029</v>
      </c>
      <c r="F213" s="84" t="s">
        <v>3652</v>
      </c>
      <c r="G213" s="84" t="b">
        <v>0</v>
      </c>
      <c r="H213" s="84" t="b">
        <v>0</v>
      </c>
      <c r="I213" s="84" t="b">
        <v>0</v>
      </c>
      <c r="J213" s="84" t="b">
        <v>0</v>
      </c>
      <c r="K213" s="84" t="b">
        <v>0</v>
      </c>
      <c r="L213" s="84" t="b">
        <v>0</v>
      </c>
    </row>
    <row r="214" spans="1:12" ht="15">
      <c r="A214" s="84" t="s">
        <v>3486</v>
      </c>
      <c r="B214" s="84" t="s">
        <v>2835</v>
      </c>
      <c r="C214" s="84">
        <v>4</v>
      </c>
      <c r="D214" s="123">
        <v>0.0017911086082260635</v>
      </c>
      <c r="E214" s="123">
        <v>1.5477747053878226</v>
      </c>
      <c r="F214" s="84" t="s">
        <v>3652</v>
      </c>
      <c r="G214" s="84" t="b">
        <v>0</v>
      </c>
      <c r="H214" s="84" t="b">
        <v>0</v>
      </c>
      <c r="I214" s="84" t="b">
        <v>0</v>
      </c>
      <c r="J214" s="84" t="b">
        <v>0</v>
      </c>
      <c r="K214" s="84" t="b">
        <v>0</v>
      </c>
      <c r="L214" s="84" t="b">
        <v>0</v>
      </c>
    </row>
    <row r="215" spans="1:12" ht="15">
      <c r="A215" s="84" t="s">
        <v>2836</v>
      </c>
      <c r="B215" s="84" t="s">
        <v>3372</v>
      </c>
      <c r="C215" s="84">
        <v>4</v>
      </c>
      <c r="D215" s="123">
        <v>0.0017911086082260635</v>
      </c>
      <c r="E215" s="123">
        <v>1.1245288314510147</v>
      </c>
      <c r="F215" s="84" t="s">
        <v>3652</v>
      </c>
      <c r="G215" s="84" t="b">
        <v>0</v>
      </c>
      <c r="H215" s="84" t="b">
        <v>0</v>
      </c>
      <c r="I215" s="84" t="b">
        <v>0</v>
      </c>
      <c r="J215" s="84" t="b">
        <v>0</v>
      </c>
      <c r="K215" s="84" t="b">
        <v>0</v>
      </c>
      <c r="L215" s="84" t="b">
        <v>0</v>
      </c>
    </row>
    <row r="216" spans="1:12" ht="15">
      <c r="A216" s="84" t="s">
        <v>3372</v>
      </c>
      <c r="B216" s="84" t="s">
        <v>602</v>
      </c>
      <c r="C216" s="84">
        <v>4</v>
      </c>
      <c r="D216" s="123">
        <v>0.0017911086082260635</v>
      </c>
      <c r="E216" s="123">
        <v>0.9297266086757299</v>
      </c>
      <c r="F216" s="84" t="s">
        <v>3652</v>
      </c>
      <c r="G216" s="84" t="b">
        <v>0</v>
      </c>
      <c r="H216" s="84" t="b">
        <v>0</v>
      </c>
      <c r="I216" s="84" t="b">
        <v>0</v>
      </c>
      <c r="J216" s="84" t="b">
        <v>0</v>
      </c>
      <c r="K216" s="84" t="b">
        <v>0</v>
      </c>
      <c r="L216" s="84" t="b">
        <v>0</v>
      </c>
    </row>
    <row r="217" spans="1:12" ht="15">
      <c r="A217" s="84" t="s">
        <v>2889</v>
      </c>
      <c r="B217" s="84" t="s">
        <v>3339</v>
      </c>
      <c r="C217" s="84">
        <v>4</v>
      </c>
      <c r="D217" s="123">
        <v>0.0017911086082260635</v>
      </c>
      <c r="E217" s="123">
        <v>1.5145337722491434</v>
      </c>
      <c r="F217" s="84" t="s">
        <v>3652</v>
      </c>
      <c r="G217" s="84" t="b">
        <v>0</v>
      </c>
      <c r="H217" s="84" t="b">
        <v>0</v>
      </c>
      <c r="I217" s="84" t="b">
        <v>0</v>
      </c>
      <c r="J217" s="84" t="b">
        <v>0</v>
      </c>
      <c r="K217" s="84" t="b">
        <v>0</v>
      </c>
      <c r="L217" s="84" t="b">
        <v>0</v>
      </c>
    </row>
    <row r="218" spans="1:12" ht="15">
      <c r="A218" s="84" t="s">
        <v>3408</v>
      </c>
      <c r="B218" s="84" t="s">
        <v>2835</v>
      </c>
      <c r="C218" s="84">
        <v>4</v>
      </c>
      <c r="D218" s="123">
        <v>0.0017911086082260635</v>
      </c>
      <c r="E218" s="123">
        <v>1.3047366567015282</v>
      </c>
      <c r="F218" s="84" t="s">
        <v>3652</v>
      </c>
      <c r="G218" s="84" t="b">
        <v>0</v>
      </c>
      <c r="H218" s="84" t="b">
        <v>0</v>
      </c>
      <c r="I218" s="84" t="b">
        <v>0</v>
      </c>
      <c r="J218" s="84" t="b">
        <v>0</v>
      </c>
      <c r="K218" s="84" t="b">
        <v>0</v>
      </c>
      <c r="L218" s="84" t="b">
        <v>0</v>
      </c>
    </row>
    <row r="219" spans="1:12" ht="15">
      <c r="A219" s="84" t="s">
        <v>2842</v>
      </c>
      <c r="B219" s="84" t="s">
        <v>3409</v>
      </c>
      <c r="C219" s="84">
        <v>4</v>
      </c>
      <c r="D219" s="123">
        <v>0.0017911086082260635</v>
      </c>
      <c r="E219" s="123">
        <v>1.5010313018454964</v>
      </c>
      <c r="F219" s="84" t="s">
        <v>3652</v>
      </c>
      <c r="G219" s="84" t="b">
        <v>0</v>
      </c>
      <c r="H219" s="84" t="b">
        <v>0</v>
      </c>
      <c r="I219" s="84" t="b">
        <v>0</v>
      </c>
      <c r="J219" s="84" t="b">
        <v>0</v>
      </c>
      <c r="K219" s="84" t="b">
        <v>0</v>
      </c>
      <c r="L219" s="84" t="b">
        <v>0</v>
      </c>
    </row>
    <row r="220" spans="1:12" ht="15">
      <c r="A220" s="84" t="s">
        <v>3409</v>
      </c>
      <c r="B220" s="84" t="s">
        <v>3451</v>
      </c>
      <c r="C220" s="84">
        <v>4</v>
      </c>
      <c r="D220" s="123">
        <v>0.0017911086082260635</v>
      </c>
      <c r="E220" s="123">
        <v>2.647159337523734</v>
      </c>
      <c r="F220" s="84" t="s">
        <v>3652</v>
      </c>
      <c r="G220" s="84" t="b">
        <v>0</v>
      </c>
      <c r="H220" s="84" t="b">
        <v>0</v>
      </c>
      <c r="I220" s="84" t="b">
        <v>0</v>
      </c>
      <c r="J220" s="84" t="b">
        <v>0</v>
      </c>
      <c r="K220" s="84" t="b">
        <v>0</v>
      </c>
      <c r="L220" s="84" t="b">
        <v>0</v>
      </c>
    </row>
    <row r="221" spans="1:12" ht="15">
      <c r="A221" s="84" t="s">
        <v>3386</v>
      </c>
      <c r="B221" s="84" t="s">
        <v>3487</v>
      </c>
      <c r="C221" s="84">
        <v>4</v>
      </c>
      <c r="D221" s="123">
        <v>0.0017911086082260635</v>
      </c>
      <c r="E221" s="123">
        <v>2.6349248811067225</v>
      </c>
      <c r="F221" s="84" t="s">
        <v>3652</v>
      </c>
      <c r="G221" s="84" t="b">
        <v>0</v>
      </c>
      <c r="H221" s="84" t="b">
        <v>0</v>
      </c>
      <c r="I221" s="84" t="b">
        <v>0</v>
      </c>
      <c r="J221" s="84" t="b">
        <v>0</v>
      </c>
      <c r="K221" s="84" t="b">
        <v>0</v>
      </c>
      <c r="L221" s="84" t="b">
        <v>0</v>
      </c>
    </row>
    <row r="222" spans="1:12" ht="15">
      <c r="A222" s="84" t="s">
        <v>3488</v>
      </c>
      <c r="B222" s="84" t="s">
        <v>2839</v>
      </c>
      <c r="C222" s="84">
        <v>4</v>
      </c>
      <c r="D222" s="123">
        <v>0.0017911086082260635</v>
      </c>
      <c r="E222" s="123">
        <v>1.9170695326103302</v>
      </c>
      <c r="F222" s="84" t="s">
        <v>3652</v>
      </c>
      <c r="G222" s="84" t="b">
        <v>0</v>
      </c>
      <c r="H222" s="84" t="b">
        <v>0</v>
      </c>
      <c r="I222" s="84" t="b">
        <v>0</v>
      </c>
      <c r="J222" s="84" t="b">
        <v>0</v>
      </c>
      <c r="K222" s="84" t="b">
        <v>0</v>
      </c>
      <c r="L222" s="84" t="b">
        <v>0</v>
      </c>
    </row>
    <row r="223" spans="1:12" ht="15">
      <c r="A223" s="84" t="s">
        <v>2839</v>
      </c>
      <c r="B223" s="84" t="s">
        <v>3489</v>
      </c>
      <c r="C223" s="84">
        <v>4</v>
      </c>
      <c r="D223" s="123">
        <v>0.0017911086082260635</v>
      </c>
      <c r="E223" s="123">
        <v>1.9170695326103302</v>
      </c>
      <c r="F223" s="84" t="s">
        <v>3652</v>
      </c>
      <c r="G223" s="84" t="b">
        <v>0</v>
      </c>
      <c r="H223" s="84" t="b">
        <v>0</v>
      </c>
      <c r="I223" s="84" t="b">
        <v>0</v>
      </c>
      <c r="J223" s="84" t="b">
        <v>0</v>
      </c>
      <c r="K223" s="84" t="b">
        <v>1</v>
      </c>
      <c r="L223" s="84" t="b">
        <v>0</v>
      </c>
    </row>
    <row r="224" spans="1:12" ht="15">
      <c r="A224" s="84" t="s">
        <v>3489</v>
      </c>
      <c r="B224" s="84" t="s">
        <v>3439</v>
      </c>
      <c r="C224" s="84">
        <v>4</v>
      </c>
      <c r="D224" s="123">
        <v>0.0017911086082260635</v>
      </c>
      <c r="E224" s="123">
        <v>2.890197386210029</v>
      </c>
      <c r="F224" s="84" t="s">
        <v>3652</v>
      </c>
      <c r="G224" s="84" t="b">
        <v>0</v>
      </c>
      <c r="H224" s="84" t="b">
        <v>1</v>
      </c>
      <c r="I224" s="84" t="b">
        <v>0</v>
      </c>
      <c r="J224" s="84" t="b">
        <v>0</v>
      </c>
      <c r="K224" s="84" t="b">
        <v>0</v>
      </c>
      <c r="L224" s="84" t="b">
        <v>0</v>
      </c>
    </row>
    <row r="225" spans="1:12" ht="15">
      <c r="A225" s="84" t="s">
        <v>3439</v>
      </c>
      <c r="B225" s="84" t="s">
        <v>3410</v>
      </c>
      <c r="C225" s="84">
        <v>4</v>
      </c>
      <c r="D225" s="123">
        <v>0.0017911086082260635</v>
      </c>
      <c r="E225" s="123">
        <v>2.7141061271543476</v>
      </c>
      <c r="F225" s="84" t="s">
        <v>3652</v>
      </c>
      <c r="G225" s="84" t="b">
        <v>0</v>
      </c>
      <c r="H225" s="84" t="b">
        <v>0</v>
      </c>
      <c r="I225" s="84" t="b">
        <v>0</v>
      </c>
      <c r="J225" s="84" t="b">
        <v>0</v>
      </c>
      <c r="K225" s="84" t="b">
        <v>0</v>
      </c>
      <c r="L225" s="84" t="b">
        <v>0</v>
      </c>
    </row>
    <row r="226" spans="1:12" ht="15">
      <c r="A226" s="84" t="s">
        <v>2836</v>
      </c>
      <c r="B226" s="84" t="s">
        <v>3375</v>
      </c>
      <c r="C226" s="84">
        <v>4</v>
      </c>
      <c r="D226" s="123">
        <v>0.0017911086082260635</v>
      </c>
      <c r="E226" s="123">
        <v>1.1659215166092398</v>
      </c>
      <c r="F226" s="84" t="s">
        <v>3652</v>
      </c>
      <c r="G226" s="84" t="b">
        <v>0</v>
      </c>
      <c r="H226" s="84" t="b">
        <v>0</v>
      </c>
      <c r="I226" s="84" t="b">
        <v>0</v>
      </c>
      <c r="J226" s="84" t="b">
        <v>0</v>
      </c>
      <c r="K226" s="84" t="b">
        <v>0</v>
      </c>
      <c r="L226" s="84" t="b">
        <v>0</v>
      </c>
    </row>
    <row r="227" spans="1:12" ht="15">
      <c r="A227" s="84" t="s">
        <v>3375</v>
      </c>
      <c r="B227" s="84" t="s">
        <v>3374</v>
      </c>
      <c r="C227" s="84">
        <v>4</v>
      </c>
      <c r="D227" s="123">
        <v>0.0017911086082260635</v>
      </c>
      <c r="E227" s="123">
        <v>2.2827423629953603</v>
      </c>
      <c r="F227" s="84" t="s">
        <v>3652</v>
      </c>
      <c r="G227" s="84" t="b">
        <v>0</v>
      </c>
      <c r="H227" s="84" t="b">
        <v>0</v>
      </c>
      <c r="I227" s="84" t="b">
        <v>0</v>
      </c>
      <c r="J227" s="84" t="b">
        <v>0</v>
      </c>
      <c r="K227" s="84" t="b">
        <v>0</v>
      </c>
      <c r="L227" s="84" t="b">
        <v>0</v>
      </c>
    </row>
    <row r="228" spans="1:12" ht="15">
      <c r="A228" s="84" t="s">
        <v>3374</v>
      </c>
      <c r="B228" s="84" t="s">
        <v>3490</v>
      </c>
      <c r="C228" s="84">
        <v>4</v>
      </c>
      <c r="D228" s="123">
        <v>0.0017911086082260635</v>
      </c>
      <c r="E228" s="123">
        <v>2.5891673905460477</v>
      </c>
      <c r="F228" s="84" t="s">
        <v>3652</v>
      </c>
      <c r="G228" s="84" t="b">
        <v>0</v>
      </c>
      <c r="H228" s="84" t="b">
        <v>0</v>
      </c>
      <c r="I228" s="84" t="b">
        <v>0</v>
      </c>
      <c r="J228" s="84" t="b">
        <v>0</v>
      </c>
      <c r="K228" s="84" t="b">
        <v>0</v>
      </c>
      <c r="L228" s="84" t="b">
        <v>0</v>
      </c>
    </row>
    <row r="229" spans="1:12" ht="15">
      <c r="A229" s="84" t="s">
        <v>306</v>
      </c>
      <c r="B229" s="84" t="s">
        <v>3352</v>
      </c>
      <c r="C229" s="84">
        <v>4</v>
      </c>
      <c r="D229" s="123">
        <v>0.0017911086082260635</v>
      </c>
      <c r="E229" s="123">
        <v>1.1077247620437427</v>
      </c>
      <c r="F229" s="84" t="s">
        <v>3652</v>
      </c>
      <c r="G229" s="84" t="b">
        <v>0</v>
      </c>
      <c r="H229" s="84" t="b">
        <v>0</v>
      </c>
      <c r="I229" s="84" t="b">
        <v>0</v>
      </c>
      <c r="J229" s="84" t="b">
        <v>0</v>
      </c>
      <c r="K229" s="84" t="b">
        <v>0</v>
      </c>
      <c r="L229" s="84" t="b">
        <v>0</v>
      </c>
    </row>
    <row r="230" spans="1:12" ht="15">
      <c r="A230" s="84" t="s">
        <v>3453</v>
      </c>
      <c r="B230" s="84" t="s">
        <v>3405</v>
      </c>
      <c r="C230" s="84">
        <v>4</v>
      </c>
      <c r="D230" s="123">
        <v>0.0017911086082260635</v>
      </c>
      <c r="E230" s="123">
        <v>2.647159337523734</v>
      </c>
      <c r="F230" s="84" t="s">
        <v>3652</v>
      </c>
      <c r="G230" s="84" t="b">
        <v>1</v>
      </c>
      <c r="H230" s="84" t="b">
        <v>0</v>
      </c>
      <c r="I230" s="84" t="b">
        <v>0</v>
      </c>
      <c r="J230" s="84" t="b">
        <v>0</v>
      </c>
      <c r="K230" s="84" t="b">
        <v>0</v>
      </c>
      <c r="L230" s="84" t="b">
        <v>0</v>
      </c>
    </row>
    <row r="231" spans="1:12" ht="15">
      <c r="A231" s="84" t="s">
        <v>2875</v>
      </c>
      <c r="B231" s="84" t="s">
        <v>3491</v>
      </c>
      <c r="C231" s="84">
        <v>4</v>
      </c>
      <c r="D231" s="123">
        <v>0.0017911086082260635</v>
      </c>
      <c r="E231" s="123">
        <v>2.1741940425752295</v>
      </c>
      <c r="F231" s="84" t="s">
        <v>3652</v>
      </c>
      <c r="G231" s="84" t="b">
        <v>0</v>
      </c>
      <c r="H231" s="84" t="b">
        <v>0</v>
      </c>
      <c r="I231" s="84" t="b">
        <v>0</v>
      </c>
      <c r="J231" s="84" t="b">
        <v>0</v>
      </c>
      <c r="K231" s="84" t="b">
        <v>0</v>
      </c>
      <c r="L231" s="84" t="b">
        <v>0</v>
      </c>
    </row>
    <row r="232" spans="1:12" ht="15">
      <c r="A232" s="84" t="s">
        <v>3491</v>
      </c>
      <c r="B232" s="84" t="s">
        <v>3427</v>
      </c>
      <c r="C232" s="84">
        <v>4</v>
      </c>
      <c r="D232" s="123">
        <v>0.0017911086082260635</v>
      </c>
      <c r="E232" s="123">
        <v>2.811016140162404</v>
      </c>
      <c r="F232" s="84" t="s">
        <v>3652</v>
      </c>
      <c r="G232" s="84" t="b">
        <v>0</v>
      </c>
      <c r="H232" s="84" t="b">
        <v>0</v>
      </c>
      <c r="I232" s="84" t="b">
        <v>0</v>
      </c>
      <c r="J232" s="84" t="b">
        <v>0</v>
      </c>
      <c r="K232" s="84" t="b">
        <v>0</v>
      </c>
      <c r="L232" s="84" t="b">
        <v>0</v>
      </c>
    </row>
    <row r="233" spans="1:12" ht="15">
      <c r="A233" s="84" t="s">
        <v>3427</v>
      </c>
      <c r="B233" s="84" t="s">
        <v>3379</v>
      </c>
      <c r="C233" s="84">
        <v>4</v>
      </c>
      <c r="D233" s="123">
        <v>0.0017911086082260635</v>
      </c>
      <c r="E233" s="123">
        <v>2.4588336220510416</v>
      </c>
      <c r="F233" s="84" t="s">
        <v>3652</v>
      </c>
      <c r="G233" s="84" t="b">
        <v>0</v>
      </c>
      <c r="H233" s="84" t="b">
        <v>0</v>
      </c>
      <c r="I233" s="84" t="b">
        <v>0</v>
      </c>
      <c r="J233" s="84" t="b">
        <v>0</v>
      </c>
      <c r="K233" s="84" t="b">
        <v>0</v>
      </c>
      <c r="L233" s="84" t="b">
        <v>0</v>
      </c>
    </row>
    <row r="234" spans="1:12" ht="15">
      <c r="A234" s="84" t="s">
        <v>3379</v>
      </c>
      <c r="B234" s="84" t="s">
        <v>3492</v>
      </c>
      <c r="C234" s="84">
        <v>4</v>
      </c>
      <c r="D234" s="123">
        <v>0.0017911086082260635</v>
      </c>
      <c r="E234" s="123">
        <v>2.6349248811067225</v>
      </c>
      <c r="F234" s="84" t="s">
        <v>3652</v>
      </c>
      <c r="G234" s="84" t="b">
        <v>0</v>
      </c>
      <c r="H234" s="84" t="b">
        <v>0</v>
      </c>
      <c r="I234" s="84" t="b">
        <v>0</v>
      </c>
      <c r="J234" s="84" t="b">
        <v>0</v>
      </c>
      <c r="K234" s="84" t="b">
        <v>0</v>
      </c>
      <c r="L234" s="84" t="b">
        <v>0</v>
      </c>
    </row>
    <row r="235" spans="1:12" ht="15">
      <c r="A235" s="84" t="s">
        <v>3492</v>
      </c>
      <c r="B235" s="84" t="s">
        <v>3428</v>
      </c>
      <c r="C235" s="84">
        <v>4</v>
      </c>
      <c r="D235" s="123">
        <v>0.0017911086082260635</v>
      </c>
      <c r="E235" s="123">
        <v>2.811016140162404</v>
      </c>
      <c r="F235" s="84" t="s">
        <v>3652</v>
      </c>
      <c r="G235" s="84" t="b">
        <v>0</v>
      </c>
      <c r="H235" s="84" t="b">
        <v>0</v>
      </c>
      <c r="I235" s="84" t="b">
        <v>0</v>
      </c>
      <c r="J235" s="84" t="b">
        <v>0</v>
      </c>
      <c r="K235" s="84" t="b">
        <v>0</v>
      </c>
      <c r="L235" s="84" t="b">
        <v>0</v>
      </c>
    </row>
    <row r="236" spans="1:12" ht="15">
      <c r="A236" s="84" t="s">
        <v>3428</v>
      </c>
      <c r="B236" s="84" t="s">
        <v>3358</v>
      </c>
      <c r="C236" s="84">
        <v>4</v>
      </c>
      <c r="D236" s="123">
        <v>0.0017911086082260635</v>
      </c>
      <c r="E236" s="123">
        <v>2.3338948854427417</v>
      </c>
      <c r="F236" s="84" t="s">
        <v>3652</v>
      </c>
      <c r="G236" s="84" t="b">
        <v>0</v>
      </c>
      <c r="H236" s="84" t="b">
        <v>0</v>
      </c>
      <c r="I236" s="84" t="b">
        <v>0</v>
      </c>
      <c r="J236" s="84" t="b">
        <v>1</v>
      </c>
      <c r="K236" s="84" t="b">
        <v>0</v>
      </c>
      <c r="L236" s="84" t="b">
        <v>0</v>
      </c>
    </row>
    <row r="237" spans="1:12" ht="15">
      <c r="A237" s="84" t="s">
        <v>3358</v>
      </c>
      <c r="B237" s="84" t="s">
        <v>3493</v>
      </c>
      <c r="C237" s="84">
        <v>4</v>
      </c>
      <c r="D237" s="123">
        <v>0.0017911086082260635</v>
      </c>
      <c r="E237" s="123">
        <v>2.4752240382392108</v>
      </c>
      <c r="F237" s="84" t="s">
        <v>3652</v>
      </c>
      <c r="G237" s="84" t="b">
        <v>1</v>
      </c>
      <c r="H237" s="84" t="b">
        <v>0</v>
      </c>
      <c r="I237" s="84" t="b">
        <v>0</v>
      </c>
      <c r="J237" s="84" t="b">
        <v>0</v>
      </c>
      <c r="K237" s="84" t="b">
        <v>0</v>
      </c>
      <c r="L237" s="84" t="b">
        <v>0</v>
      </c>
    </row>
    <row r="238" spans="1:12" ht="15">
      <c r="A238" s="84" t="s">
        <v>3493</v>
      </c>
      <c r="B238" s="84" t="s">
        <v>2867</v>
      </c>
      <c r="C238" s="84">
        <v>4</v>
      </c>
      <c r="D238" s="123">
        <v>0.0017911086082260635</v>
      </c>
      <c r="E238" s="123">
        <v>2.3587184691677736</v>
      </c>
      <c r="F238" s="84" t="s">
        <v>3652</v>
      </c>
      <c r="G238" s="84" t="b">
        <v>0</v>
      </c>
      <c r="H238" s="84" t="b">
        <v>0</v>
      </c>
      <c r="I238" s="84" t="b">
        <v>0</v>
      </c>
      <c r="J238" s="84" t="b">
        <v>0</v>
      </c>
      <c r="K238" s="84" t="b">
        <v>0</v>
      </c>
      <c r="L238" s="84" t="b">
        <v>0</v>
      </c>
    </row>
    <row r="239" spans="1:12" ht="15">
      <c r="A239" s="84" t="s">
        <v>2868</v>
      </c>
      <c r="B239" s="84" t="s">
        <v>2855</v>
      </c>
      <c r="C239" s="84">
        <v>4</v>
      </c>
      <c r="D239" s="123">
        <v>0.0017911086082260635</v>
      </c>
      <c r="E239" s="123">
        <v>1.4811100167621938</v>
      </c>
      <c r="F239" s="84" t="s">
        <v>3652</v>
      </c>
      <c r="G239" s="84" t="b">
        <v>0</v>
      </c>
      <c r="H239" s="84" t="b">
        <v>0</v>
      </c>
      <c r="I239" s="84" t="b">
        <v>0</v>
      </c>
      <c r="J239" s="84" t="b">
        <v>0</v>
      </c>
      <c r="K239" s="84" t="b">
        <v>0</v>
      </c>
      <c r="L239" s="84" t="b">
        <v>0</v>
      </c>
    </row>
    <row r="240" spans="1:12" ht="15">
      <c r="A240" s="84" t="s">
        <v>2842</v>
      </c>
      <c r="B240" s="84" t="s">
        <v>602</v>
      </c>
      <c r="C240" s="84">
        <v>4</v>
      </c>
      <c r="D240" s="123">
        <v>0.0017911086082260635</v>
      </c>
      <c r="E240" s="123">
        <v>0.12602125381969814</v>
      </c>
      <c r="F240" s="84" t="s">
        <v>3652</v>
      </c>
      <c r="G240" s="84" t="b">
        <v>0</v>
      </c>
      <c r="H240" s="84" t="b">
        <v>0</v>
      </c>
      <c r="I240" s="84" t="b">
        <v>0</v>
      </c>
      <c r="J240" s="84" t="b">
        <v>0</v>
      </c>
      <c r="K240" s="84" t="b">
        <v>0</v>
      </c>
      <c r="L240" s="84" t="b">
        <v>0</v>
      </c>
    </row>
    <row r="241" spans="1:12" ht="15">
      <c r="A241" s="84" t="s">
        <v>602</v>
      </c>
      <c r="B241" s="84" t="s">
        <v>3495</v>
      </c>
      <c r="C241" s="84">
        <v>4</v>
      </c>
      <c r="D241" s="123">
        <v>0.0017911086082260635</v>
      </c>
      <c r="E241" s="123">
        <v>1.393267738136814</v>
      </c>
      <c r="F241" s="84" t="s">
        <v>3652</v>
      </c>
      <c r="G241" s="84" t="b">
        <v>0</v>
      </c>
      <c r="H241" s="84" t="b">
        <v>0</v>
      </c>
      <c r="I241" s="84" t="b">
        <v>0</v>
      </c>
      <c r="J241" s="84" t="b">
        <v>0</v>
      </c>
      <c r="K241" s="84" t="b">
        <v>0</v>
      </c>
      <c r="L241" s="84" t="b">
        <v>0</v>
      </c>
    </row>
    <row r="242" spans="1:12" ht="15">
      <c r="A242" s="84" t="s">
        <v>2852</v>
      </c>
      <c r="B242" s="84" t="s">
        <v>2853</v>
      </c>
      <c r="C242" s="84">
        <v>4</v>
      </c>
      <c r="D242" s="123">
        <v>0.0017911086082260635</v>
      </c>
      <c r="E242" s="123">
        <v>2.4752240382392108</v>
      </c>
      <c r="F242" s="84" t="s">
        <v>3652</v>
      </c>
      <c r="G242" s="84" t="b">
        <v>0</v>
      </c>
      <c r="H242" s="84" t="b">
        <v>0</v>
      </c>
      <c r="I242" s="84" t="b">
        <v>0</v>
      </c>
      <c r="J242" s="84" t="b">
        <v>0</v>
      </c>
      <c r="K242" s="84" t="b">
        <v>0</v>
      </c>
      <c r="L242" s="84" t="b">
        <v>0</v>
      </c>
    </row>
    <row r="243" spans="1:12" ht="15">
      <c r="A243" s="84" t="s">
        <v>2853</v>
      </c>
      <c r="B243" s="84" t="s">
        <v>2854</v>
      </c>
      <c r="C243" s="84">
        <v>4</v>
      </c>
      <c r="D243" s="123">
        <v>0.0017911086082260635</v>
      </c>
      <c r="E243" s="123">
        <v>2.987107399218085</v>
      </c>
      <c r="F243" s="84" t="s">
        <v>3652</v>
      </c>
      <c r="G243" s="84" t="b">
        <v>0</v>
      </c>
      <c r="H243" s="84" t="b">
        <v>0</v>
      </c>
      <c r="I243" s="84" t="b">
        <v>0</v>
      </c>
      <c r="J243" s="84" t="b">
        <v>1</v>
      </c>
      <c r="K243" s="84" t="b">
        <v>0</v>
      </c>
      <c r="L243" s="84" t="b">
        <v>0</v>
      </c>
    </row>
    <row r="244" spans="1:12" ht="15">
      <c r="A244" s="84" t="s">
        <v>2854</v>
      </c>
      <c r="B244" s="84" t="s">
        <v>2855</v>
      </c>
      <c r="C244" s="84">
        <v>4</v>
      </c>
      <c r="D244" s="123">
        <v>0.0017911086082260635</v>
      </c>
      <c r="E244" s="123">
        <v>2.310413789593219</v>
      </c>
      <c r="F244" s="84" t="s">
        <v>3652</v>
      </c>
      <c r="G244" s="84" t="b">
        <v>1</v>
      </c>
      <c r="H244" s="84" t="b">
        <v>0</v>
      </c>
      <c r="I244" s="84" t="b">
        <v>0</v>
      </c>
      <c r="J244" s="84" t="b">
        <v>0</v>
      </c>
      <c r="K244" s="84" t="b">
        <v>0</v>
      </c>
      <c r="L244" s="84" t="b">
        <v>0</v>
      </c>
    </row>
    <row r="245" spans="1:12" ht="15">
      <c r="A245" s="84" t="s">
        <v>2855</v>
      </c>
      <c r="B245" s="84" t="s">
        <v>2856</v>
      </c>
      <c r="C245" s="84">
        <v>4</v>
      </c>
      <c r="D245" s="123">
        <v>0.0017911086082260635</v>
      </c>
      <c r="E245" s="123">
        <v>1.8945621916124789</v>
      </c>
      <c r="F245" s="84" t="s">
        <v>3652</v>
      </c>
      <c r="G245" s="84" t="b">
        <v>0</v>
      </c>
      <c r="H245" s="84" t="b">
        <v>0</v>
      </c>
      <c r="I245" s="84" t="b">
        <v>0</v>
      </c>
      <c r="J245" s="84" t="b">
        <v>1</v>
      </c>
      <c r="K245" s="84" t="b">
        <v>0</v>
      </c>
      <c r="L245" s="84" t="b">
        <v>0</v>
      </c>
    </row>
    <row r="246" spans="1:12" ht="15">
      <c r="A246" s="84" t="s">
        <v>2856</v>
      </c>
      <c r="B246" s="84" t="s">
        <v>351</v>
      </c>
      <c r="C246" s="84">
        <v>4</v>
      </c>
      <c r="D246" s="123">
        <v>0.0017911086082260635</v>
      </c>
      <c r="E246" s="123">
        <v>2.2089561488344414</v>
      </c>
      <c r="F246" s="84" t="s">
        <v>3652</v>
      </c>
      <c r="G246" s="84" t="b">
        <v>1</v>
      </c>
      <c r="H246" s="84" t="b">
        <v>0</v>
      </c>
      <c r="I246" s="84" t="b">
        <v>0</v>
      </c>
      <c r="J246" s="84" t="b">
        <v>0</v>
      </c>
      <c r="K246" s="84" t="b">
        <v>0</v>
      </c>
      <c r="L246" s="84" t="b">
        <v>0</v>
      </c>
    </row>
    <row r="247" spans="1:12" ht="15">
      <c r="A247" s="84" t="s">
        <v>351</v>
      </c>
      <c r="B247" s="84" t="s">
        <v>2851</v>
      </c>
      <c r="C247" s="84">
        <v>4</v>
      </c>
      <c r="D247" s="123">
        <v>0.0017911086082260635</v>
      </c>
      <c r="E247" s="123">
        <v>2.686077403554104</v>
      </c>
      <c r="F247" s="84" t="s">
        <v>3652</v>
      </c>
      <c r="G247" s="84" t="b">
        <v>0</v>
      </c>
      <c r="H247" s="84" t="b">
        <v>0</v>
      </c>
      <c r="I247" s="84" t="b">
        <v>0</v>
      </c>
      <c r="J247" s="84" t="b">
        <v>0</v>
      </c>
      <c r="K247" s="84" t="b">
        <v>0</v>
      </c>
      <c r="L247" s="84" t="b">
        <v>0</v>
      </c>
    </row>
    <row r="248" spans="1:12" ht="15">
      <c r="A248" s="84" t="s">
        <v>2851</v>
      </c>
      <c r="B248" s="84" t="s">
        <v>2857</v>
      </c>
      <c r="C248" s="84">
        <v>4</v>
      </c>
      <c r="D248" s="123">
        <v>0.0017911086082260635</v>
      </c>
      <c r="E248" s="123">
        <v>2.5099861444984226</v>
      </c>
      <c r="F248" s="84" t="s">
        <v>3652</v>
      </c>
      <c r="G248" s="84" t="b">
        <v>0</v>
      </c>
      <c r="H248" s="84" t="b">
        <v>0</v>
      </c>
      <c r="I248" s="84" t="b">
        <v>0</v>
      </c>
      <c r="J248" s="84" t="b">
        <v>0</v>
      </c>
      <c r="K248" s="84" t="b">
        <v>0</v>
      </c>
      <c r="L248" s="84" t="b">
        <v>0</v>
      </c>
    </row>
    <row r="249" spans="1:12" ht="15">
      <c r="A249" s="84" t="s">
        <v>2857</v>
      </c>
      <c r="B249" s="84" t="s">
        <v>2858</v>
      </c>
      <c r="C249" s="84">
        <v>4</v>
      </c>
      <c r="D249" s="123">
        <v>0.0017911086082260635</v>
      </c>
      <c r="E249" s="123">
        <v>2.811016140162404</v>
      </c>
      <c r="F249" s="84" t="s">
        <v>3652</v>
      </c>
      <c r="G249" s="84" t="b">
        <v>0</v>
      </c>
      <c r="H249" s="84" t="b">
        <v>0</v>
      </c>
      <c r="I249" s="84" t="b">
        <v>0</v>
      </c>
      <c r="J249" s="84" t="b">
        <v>0</v>
      </c>
      <c r="K249" s="84" t="b">
        <v>0</v>
      </c>
      <c r="L249" s="84" t="b">
        <v>0</v>
      </c>
    </row>
    <row r="250" spans="1:12" ht="15">
      <c r="A250" s="84" t="s">
        <v>2858</v>
      </c>
      <c r="B250" s="84" t="s">
        <v>336</v>
      </c>
      <c r="C250" s="84">
        <v>4</v>
      </c>
      <c r="D250" s="123">
        <v>0.0017911086082260635</v>
      </c>
      <c r="E250" s="123">
        <v>2.987107399218085</v>
      </c>
      <c r="F250" s="84" t="s">
        <v>3652</v>
      </c>
      <c r="G250" s="84" t="b">
        <v>0</v>
      </c>
      <c r="H250" s="84" t="b">
        <v>0</v>
      </c>
      <c r="I250" s="84" t="b">
        <v>0</v>
      </c>
      <c r="J250" s="84" t="b">
        <v>0</v>
      </c>
      <c r="K250" s="84" t="b">
        <v>0</v>
      </c>
      <c r="L250" s="84" t="b">
        <v>0</v>
      </c>
    </row>
    <row r="251" spans="1:12" ht="15">
      <c r="A251" s="84" t="s">
        <v>336</v>
      </c>
      <c r="B251" s="84" t="s">
        <v>2851</v>
      </c>
      <c r="C251" s="84">
        <v>4</v>
      </c>
      <c r="D251" s="123">
        <v>0.0017911086082260635</v>
      </c>
      <c r="E251" s="123">
        <v>2.686077403554104</v>
      </c>
      <c r="F251" s="84" t="s">
        <v>3652</v>
      </c>
      <c r="G251" s="84" t="b">
        <v>0</v>
      </c>
      <c r="H251" s="84" t="b">
        <v>0</v>
      </c>
      <c r="I251" s="84" t="b">
        <v>0</v>
      </c>
      <c r="J251" s="84" t="b">
        <v>0</v>
      </c>
      <c r="K251" s="84" t="b">
        <v>0</v>
      </c>
      <c r="L251" s="84" t="b">
        <v>0</v>
      </c>
    </row>
    <row r="252" spans="1:12" ht="15">
      <c r="A252" s="84" t="s">
        <v>2851</v>
      </c>
      <c r="B252" s="84" t="s">
        <v>3360</v>
      </c>
      <c r="C252" s="84">
        <v>4</v>
      </c>
      <c r="D252" s="123">
        <v>0.0017911086082260635</v>
      </c>
      <c r="E252" s="123">
        <v>2.1741940425752295</v>
      </c>
      <c r="F252" s="84" t="s">
        <v>3652</v>
      </c>
      <c r="G252" s="84" t="b">
        <v>0</v>
      </c>
      <c r="H252" s="84" t="b">
        <v>0</v>
      </c>
      <c r="I252" s="84" t="b">
        <v>0</v>
      </c>
      <c r="J252" s="84" t="b">
        <v>0</v>
      </c>
      <c r="K252" s="84" t="b">
        <v>0</v>
      </c>
      <c r="L252" s="84" t="b">
        <v>0</v>
      </c>
    </row>
    <row r="253" spans="1:12" ht="15">
      <c r="A253" s="84" t="s">
        <v>3360</v>
      </c>
      <c r="B253" s="84" t="s">
        <v>590</v>
      </c>
      <c r="C253" s="84">
        <v>4</v>
      </c>
      <c r="D253" s="123">
        <v>0.0017911086082260635</v>
      </c>
      <c r="E253" s="123">
        <v>2.4752240382392108</v>
      </c>
      <c r="F253" s="84" t="s">
        <v>3652</v>
      </c>
      <c r="G253" s="84" t="b">
        <v>0</v>
      </c>
      <c r="H253" s="84" t="b">
        <v>0</v>
      </c>
      <c r="I253" s="84" t="b">
        <v>0</v>
      </c>
      <c r="J253" s="84" t="b">
        <v>0</v>
      </c>
      <c r="K253" s="84" t="b">
        <v>0</v>
      </c>
      <c r="L253" s="84" t="b">
        <v>0</v>
      </c>
    </row>
    <row r="254" spans="1:12" ht="15">
      <c r="A254" s="84" t="s">
        <v>3506</v>
      </c>
      <c r="B254" s="84" t="s">
        <v>3370</v>
      </c>
      <c r="C254" s="84">
        <v>3</v>
      </c>
      <c r="D254" s="123">
        <v>0.0014329789591173829</v>
      </c>
      <c r="E254" s="123">
        <v>2.5477747053878224</v>
      </c>
      <c r="F254" s="84" t="s">
        <v>3652</v>
      </c>
      <c r="G254" s="84" t="b">
        <v>0</v>
      </c>
      <c r="H254" s="84" t="b">
        <v>0</v>
      </c>
      <c r="I254" s="84" t="b">
        <v>0</v>
      </c>
      <c r="J254" s="84" t="b">
        <v>0</v>
      </c>
      <c r="K254" s="84" t="b">
        <v>0</v>
      </c>
      <c r="L254" s="84" t="b">
        <v>0</v>
      </c>
    </row>
    <row r="255" spans="1:12" ht="15">
      <c r="A255" s="84" t="s">
        <v>350</v>
      </c>
      <c r="B255" s="84" t="s">
        <v>357</v>
      </c>
      <c r="C255" s="84">
        <v>3</v>
      </c>
      <c r="D255" s="123">
        <v>0.0014329789591173829</v>
      </c>
      <c r="E255" s="123">
        <v>1.4430393548678095</v>
      </c>
      <c r="F255" s="84" t="s">
        <v>3652</v>
      </c>
      <c r="G255" s="84" t="b">
        <v>0</v>
      </c>
      <c r="H255" s="84" t="b">
        <v>0</v>
      </c>
      <c r="I255" s="84" t="b">
        <v>0</v>
      </c>
      <c r="J255" s="84" t="b">
        <v>0</v>
      </c>
      <c r="K255" s="84" t="b">
        <v>0</v>
      </c>
      <c r="L255" s="84" t="b">
        <v>0</v>
      </c>
    </row>
    <row r="256" spans="1:12" ht="15">
      <c r="A256" s="84" t="s">
        <v>358</v>
      </c>
      <c r="B256" s="84" t="s">
        <v>2875</v>
      </c>
      <c r="C256" s="84">
        <v>3</v>
      </c>
      <c r="D256" s="123">
        <v>0.0014329789591173829</v>
      </c>
      <c r="E256" s="123">
        <v>1.794447038729211</v>
      </c>
      <c r="F256" s="84" t="s">
        <v>3652</v>
      </c>
      <c r="G256" s="84" t="b">
        <v>0</v>
      </c>
      <c r="H256" s="84" t="b">
        <v>0</v>
      </c>
      <c r="I256" s="84" t="b">
        <v>0</v>
      </c>
      <c r="J256" s="84" t="b">
        <v>0</v>
      </c>
      <c r="K256" s="84" t="b">
        <v>0</v>
      </c>
      <c r="L256" s="84" t="b">
        <v>0</v>
      </c>
    </row>
    <row r="257" spans="1:12" ht="15">
      <c r="A257" s="84" t="s">
        <v>3469</v>
      </c>
      <c r="B257" s="84" t="s">
        <v>3509</v>
      </c>
      <c r="C257" s="84">
        <v>3</v>
      </c>
      <c r="D257" s="123">
        <v>0.0014329789591173829</v>
      </c>
      <c r="E257" s="123">
        <v>2.987107399218085</v>
      </c>
      <c r="F257" s="84" t="s">
        <v>3652</v>
      </c>
      <c r="G257" s="84" t="b">
        <v>0</v>
      </c>
      <c r="H257" s="84" t="b">
        <v>0</v>
      </c>
      <c r="I257" s="84" t="b">
        <v>0</v>
      </c>
      <c r="J257" s="84" t="b">
        <v>0</v>
      </c>
      <c r="K257" s="84" t="b">
        <v>0</v>
      </c>
      <c r="L257" s="84" t="b">
        <v>0</v>
      </c>
    </row>
    <row r="258" spans="1:12" ht="15">
      <c r="A258" s="84" t="s">
        <v>3402</v>
      </c>
      <c r="B258" s="84" t="s">
        <v>584</v>
      </c>
      <c r="C258" s="84">
        <v>3</v>
      </c>
      <c r="D258" s="123">
        <v>0.0014329789591173829</v>
      </c>
      <c r="E258" s="123">
        <v>0.9611192172663784</v>
      </c>
      <c r="F258" s="84" t="s">
        <v>3652</v>
      </c>
      <c r="G258" s="84" t="b">
        <v>1</v>
      </c>
      <c r="H258" s="84" t="b">
        <v>0</v>
      </c>
      <c r="I258" s="84" t="b">
        <v>0</v>
      </c>
      <c r="J258" s="84" t="b">
        <v>0</v>
      </c>
      <c r="K258" s="84" t="b">
        <v>0</v>
      </c>
      <c r="L258" s="84" t="b">
        <v>0</v>
      </c>
    </row>
    <row r="259" spans="1:12" ht="15">
      <c r="A259" s="84" t="s">
        <v>584</v>
      </c>
      <c r="B259" s="84" t="s">
        <v>3510</v>
      </c>
      <c r="C259" s="84">
        <v>3</v>
      </c>
      <c r="D259" s="123">
        <v>0.0014329789591173829</v>
      </c>
      <c r="E259" s="123">
        <v>1.528469550192436</v>
      </c>
      <c r="F259" s="84" t="s">
        <v>3652</v>
      </c>
      <c r="G259" s="84" t="b">
        <v>0</v>
      </c>
      <c r="H259" s="84" t="b">
        <v>0</v>
      </c>
      <c r="I259" s="84" t="b">
        <v>0</v>
      </c>
      <c r="J259" s="84" t="b">
        <v>0</v>
      </c>
      <c r="K259" s="84" t="b">
        <v>0</v>
      </c>
      <c r="L259" s="84" t="b">
        <v>0</v>
      </c>
    </row>
    <row r="260" spans="1:12" ht="15">
      <c r="A260" s="84" t="s">
        <v>3510</v>
      </c>
      <c r="B260" s="84" t="s">
        <v>3403</v>
      </c>
      <c r="C260" s="84">
        <v>3</v>
      </c>
      <c r="D260" s="123">
        <v>0.0014329789591173829</v>
      </c>
      <c r="E260" s="123">
        <v>2.744069350531791</v>
      </c>
      <c r="F260" s="84" t="s">
        <v>3652</v>
      </c>
      <c r="G260" s="84" t="b">
        <v>0</v>
      </c>
      <c r="H260" s="84" t="b">
        <v>0</v>
      </c>
      <c r="I260" s="84" t="b">
        <v>0</v>
      </c>
      <c r="J260" s="84" t="b">
        <v>1</v>
      </c>
      <c r="K260" s="84" t="b">
        <v>0</v>
      </c>
      <c r="L260" s="84" t="b">
        <v>0</v>
      </c>
    </row>
    <row r="261" spans="1:12" ht="15">
      <c r="A261" s="84" t="s">
        <v>3403</v>
      </c>
      <c r="B261" s="84" t="s">
        <v>3360</v>
      </c>
      <c r="C261" s="84">
        <v>3</v>
      </c>
      <c r="D261" s="123">
        <v>0.0014329789591173829</v>
      </c>
      <c r="E261" s="123">
        <v>2.1072472529446165</v>
      </c>
      <c r="F261" s="84" t="s">
        <v>3652</v>
      </c>
      <c r="G261" s="84" t="b">
        <v>1</v>
      </c>
      <c r="H261" s="84" t="b">
        <v>0</v>
      </c>
      <c r="I261" s="84" t="b">
        <v>0</v>
      </c>
      <c r="J261" s="84" t="b">
        <v>0</v>
      </c>
      <c r="K261" s="84" t="b">
        <v>0</v>
      </c>
      <c r="L261" s="84" t="b">
        <v>0</v>
      </c>
    </row>
    <row r="262" spans="1:12" ht="15">
      <c r="A262" s="84" t="s">
        <v>3360</v>
      </c>
      <c r="B262" s="84" t="s">
        <v>3511</v>
      </c>
      <c r="C262" s="84">
        <v>3</v>
      </c>
      <c r="D262" s="123">
        <v>0.0014329789591173829</v>
      </c>
      <c r="E262" s="123">
        <v>2.4752240382392108</v>
      </c>
      <c r="F262" s="84" t="s">
        <v>3652</v>
      </c>
      <c r="G262" s="84" t="b">
        <v>0</v>
      </c>
      <c r="H262" s="84" t="b">
        <v>0</v>
      </c>
      <c r="I262" s="84" t="b">
        <v>0</v>
      </c>
      <c r="J262" s="84" t="b">
        <v>0</v>
      </c>
      <c r="K262" s="84" t="b">
        <v>0</v>
      </c>
      <c r="L262" s="84" t="b">
        <v>0</v>
      </c>
    </row>
    <row r="263" spans="1:12" ht="15">
      <c r="A263" s="84" t="s">
        <v>3511</v>
      </c>
      <c r="B263" s="84" t="s">
        <v>2790</v>
      </c>
      <c r="C263" s="84">
        <v>3</v>
      </c>
      <c r="D263" s="123">
        <v>0.0014329789591173829</v>
      </c>
      <c r="E263" s="123">
        <v>3.112046135826385</v>
      </c>
      <c r="F263" s="84" t="s">
        <v>3652</v>
      </c>
      <c r="G263" s="84" t="b">
        <v>0</v>
      </c>
      <c r="H263" s="84" t="b">
        <v>0</v>
      </c>
      <c r="I263" s="84" t="b">
        <v>0</v>
      </c>
      <c r="J263" s="84" t="b">
        <v>0</v>
      </c>
      <c r="K263" s="84" t="b">
        <v>0</v>
      </c>
      <c r="L263" s="84" t="b">
        <v>0</v>
      </c>
    </row>
    <row r="264" spans="1:12" ht="15">
      <c r="A264" s="84" t="s">
        <v>2790</v>
      </c>
      <c r="B264" s="84" t="s">
        <v>3512</v>
      </c>
      <c r="C264" s="84">
        <v>3</v>
      </c>
      <c r="D264" s="123">
        <v>0.0014329789591173829</v>
      </c>
      <c r="E264" s="123">
        <v>3.112046135826385</v>
      </c>
      <c r="F264" s="84" t="s">
        <v>3652</v>
      </c>
      <c r="G264" s="84" t="b">
        <v>0</v>
      </c>
      <c r="H264" s="84" t="b">
        <v>0</v>
      </c>
      <c r="I264" s="84" t="b">
        <v>0</v>
      </c>
      <c r="J264" s="84" t="b">
        <v>1</v>
      </c>
      <c r="K264" s="84" t="b">
        <v>0</v>
      </c>
      <c r="L264" s="84" t="b">
        <v>0</v>
      </c>
    </row>
    <row r="265" spans="1:12" ht="15">
      <c r="A265" s="84" t="s">
        <v>3512</v>
      </c>
      <c r="B265" s="84" t="s">
        <v>3513</v>
      </c>
      <c r="C265" s="84">
        <v>3</v>
      </c>
      <c r="D265" s="123">
        <v>0.0014329789591173829</v>
      </c>
      <c r="E265" s="123">
        <v>3.112046135826385</v>
      </c>
      <c r="F265" s="84" t="s">
        <v>3652</v>
      </c>
      <c r="G265" s="84" t="b">
        <v>1</v>
      </c>
      <c r="H265" s="84" t="b">
        <v>0</v>
      </c>
      <c r="I265" s="84" t="b">
        <v>0</v>
      </c>
      <c r="J265" s="84" t="b">
        <v>0</v>
      </c>
      <c r="K265" s="84" t="b">
        <v>0</v>
      </c>
      <c r="L265" s="84" t="b">
        <v>0</v>
      </c>
    </row>
    <row r="266" spans="1:12" ht="15">
      <c r="A266" s="84" t="s">
        <v>3513</v>
      </c>
      <c r="B266" s="84" t="s">
        <v>3514</v>
      </c>
      <c r="C266" s="84">
        <v>3</v>
      </c>
      <c r="D266" s="123">
        <v>0.0014329789591173829</v>
      </c>
      <c r="E266" s="123">
        <v>3.112046135826385</v>
      </c>
      <c r="F266" s="84" t="s">
        <v>3652</v>
      </c>
      <c r="G266" s="84" t="b">
        <v>0</v>
      </c>
      <c r="H266" s="84" t="b">
        <v>0</v>
      </c>
      <c r="I266" s="84" t="b">
        <v>0</v>
      </c>
      <c r="J266" s="84" t="b">
        <v>0</v>
      </c>
      <c r="K266" s="84" t="b">
        <v>0</v>
      </c>
      <c r="L266" s="84" t="b">
        <v>0</v>
      </c>
    </row>
    <row r="267" spans="1:12" ht="15">
      <c r="A267" s="84" t="s">
        <v>584</v>
      </c>
      <c r="B267" s="84" t="s">
        <v>350</v>
      </c>
      <c r="C267" s="84">
        <v>3</v>
      </c>
      <c r="D267" s="123">
        <v>0.0014329789591173829</v>
      </c>
      <c r="E267" s="123">
        <v>0.12477721263130707</v>
      </c>
      <c r="F267" s="84" t="s">
        <v>3652</v>
      </c>
      <c r="G267" s="84" t="b">
        <v>0</v>
      </c>
      <c r="H267" s="84" t="b">
        <v>0</v>
      </c>
      <c r="I267" s="84" t="b">
        <v>0</v>
      </c>
      <c r="J267" s="84" t="b">
        <v>0</v>
      </c>
      <c r="K267" s="84" t="b">
        <v>0</v>
      </c>
      <c r="L267" s="84" t="b">
        <v>0</v>
      </c>
    </row>
    <row r="268" spans="1:12" ht="15">
      <c r="A268" s="84" t="s">
        <v>309</v>
      </c>
      <c r="B268" s="84" t="s">
        <v>3352</v>
      </c>
      <c r="C268" s="84">
        <v>3</v>
      </c>
      <c r="D268" s="123">
        <v>0.0014329789591173829</v>
      </c>
      <c r="E268" s="123">
        <v>2.0328648897787605</v>
      </c>
      <c r="F268" s="84" t="s">
        <v>3652</v>
      </c>
      <c r="G268" s="84" t="b">
        <v>0</v>
      </c>
      <c r="H268" s="84" t="b">
        <v>0</v>
      </c>
      <c r="I268" s="84" t="b">
        <v>0</v>
      </c>
      <c r="J268" s="84" t="b">
        <v>0</v>
      </c>
      <c r="K268" s="84" t="b">
        <v>0</v>
      </c>
      <c r="L268" s="84" t="b">
        <v>0</v>
      </c>
    </row>
    <row r="269" spans="1:12" ht="15">
      <c r="A269" s="84" t="s">
        <v>350</v>
      </c>
      <c r="B269" s="84" t="s">
        <v>3402</v>
      </c>
      <c r="C269" s="84">
        <v>3</v>
      </c>
      <c r="D269" s="123">
        <v>0.0014329789591173829</v>
      </c>
      <c r="E269" s="123">
        <v>1.2211906052514532</v>
      </c>
      <c r="F269" s="84" t="s">
        <v>3652</v>
      </c>
      <c r="G269" s="84" t="b">
        <v>0</v>
      </c>
      <c r="H269" s="84" t="b">
        <v>0</v>
      </c>
      <c r="I269" s="84" t="b">
        <v>0</v>
      </c>
      <c r="J269" s="84" t="b">
        <v>1</v>
      </c>
      <c r="K269" s="84" t="b">
        <v>0</v>
      </c>
      <c r="L269" s="84" t="b">
        <v>0</v>
      </c>
    </row>
    <row r="270" spans="1:12" ht="15">
      <c r="A270" s="84" t="s">
        <v>3518</v>
      </c>
      <c r="B270" s="84" t="s">
        <v>3519</v>
      </c>
      <c r="C270" s="84">
        <v>3</v>
      </c>
      <c r="D270" s="123">
        <v>0.0014329789591173829</v>
      </c>
      <c r="E270" s="123">
        <v>3.112046135826385</v>
      </c>
      <c r="F270" s="84" t="s">
        <v>3652</v>
      </c>
      <c r="G270" s="84" t="b">
        <v>0</v>
      </c>
      <c r="H270" s="84" t="b">
        <v>0</v>
      </c>
      <c r="I270" s="84" t="b">
        <v>0</v>
      </c>
      <c r="J270" s="84" t="b">
        <v>0</v>
      </c>
      <c r="K270" s="84" t="b">
        <v>0</v>
      </c>
      <c r="L270" s="84" t="b">
        <v>0</v>
      </c>
    </row>
    <row r="271" spans="1:12" ht="15">
      <c r="A271" s="84" t="s">
        <v>3519</v>
      </c>
      <c r="B271" s="84" t="s">
        <v>3520</v>
      </c>
      <c r="C271" s="84">
        <v>3</v>
      </c>
      <c r="D271" s="123">
        <v>0.0014329789591173829</v>
      </c>
      <c r="E271" s="123">
        <v>3.112046135826385</v>
      </c>
      <c r="F271" s="84" t="s">
        <v>3652</v>
      </c>
      <c r="G271" s="84" t="b">
        <v>0</v>
      </c>
      <c r="H271" s="84" t="b">
        <v>0</v>
      </c>
      <c r="I271" s="84" t="b">
        <v>0</v>
      </c>
      <c r="J271" s="84" t="b">
        <v>0</v>
      </c>
      <c r="K271" s="84" t="b">
        <v>0</v>
      </c>
      <c r="L271" s="84" t="b">
        <v>0</v>
      </c>
    </row>
    <row r="272" spans="1:12" ht="15">
      <c r="A272" s="84" t="s">
        <v>3520</v>
      </c>
      <c r="B272" s="84" t="s">
        <v>602</v>
      </c>
      <c r="C272" s="84">
        <v>3</v>
      </c>
      <c r="D272" s="123">
        <v>0.0014329789591173829</v>
      </c>
      <c r="E272" s="123">
        <v>1.3690593025059925</v>
      </c>
      <c r="F272" s="84" t="s">
        <v>3652</v>
      </c>
      <c r="G272" s="84" t="b">
        <v>0</v>
      </c>
      <c r="H272" s="84" t="b">
        <v>0</v>
      </c>
      <c r="I272" s="84" t="b">
        <v>0</v>
      </c>
      <c r="J272" s="84" t="b">
        <v>0</v>
      </c>
      <c r="K272" s="84" t="b">
        <v>0</v>
      </c>
      <c r="L272" s="84" t="b">
        <v>0</v>
      </c>
    </row>
    <row r="273" spans="1:12" ht="15">
      <c r="A273" s="84" t="s">
        <v>584</v>
      </c>
      <c r="B273" s="84" t="s">
        <v>3448</v>
      </c>
      <c r="C273" s="84">
        <v>3</v>
      </c>
      <c r="D273" s="123">
        <v>0.0014329789591173829</v>
      </c>
      <c r="E273" s="123">
        <v>1.3066208005760795</v>
      </c>
      <c r="F273" s="84" t="s">
        <v>3652</v>
      </c>
      <c r="G273" s="84" t="b">
        <v>0</v>
      </c>
      <c r="H273" s="84" t="b">
        <v>0</v>
      </c>
      <c r="I273" s="84" t="b">
        <v>0</v>
      </c>
      <c r="J273" s="84" t="b">
        <v>0</v>
      </c>
      <c r="K273" s="84" t="b">
        <v>0</v>
      </c>
      <c r="L273" s="84" t="b">
        <v>0</v>
      </c>
    </row>
    <row r="274" spans="1:12" ht="15">
      <c r="A274" s="84" t="s">
        <v>3448</v>
      </c>
      <c r="B274" s="84" t="s">
        <v>350</v>
      </c>
      <c r="C274" s="84">
        <v>3</v>
      </c>
      <c r="D274" s="123">
        <v>0.0014329789591173829</v>
      </c>
      <c r="E274" s="123">
        <v>1.4865050486488998</v>
      </c>
      <c r="F274" s="84" t="s">
        <v>3652</v>
      </c>
      <c r="G274" s="84" t="b">
        <v>0</v>
      </c>
      <c r="H274" s="84" t="b">
        <v>0</v>
      </c>
      <c r="I274" s="84" t="b">
        <v>0</v>
      </c>
      <c r="J274" s="84" t="b">
        <v>0</v>
      </c>
      <c r="K274" s="84" t="b">
        <v>0</v>
      </c>
      <c r="L274" s="84" t="b">
        <v>0</v>
      </c>
    </row>
    <row r="275" spans="1:12" ht="15">
      <c r="A275" s="84" t="s">
        <v>350</v>
      </c>
      <c r="B275" s="84" t="s">
        <v>3521</v>
      </c>
      <c r="C275" s="84">
        <v>3</v>
      </c>
      <c r="D275" s="123">
        <v>0.0014329789591173829</v>
      </c>
      <c r="E275" s="123">
        <v>1.4430393548678095</v>
      </c>
      <c r="F275" s="84" t="s">
        <v>3652</v>
      </c>
      <c r="G275" s="84" t="b">
        <v>0</v>
      </c>
      <c r="H275" s="84" t="b">
        <v>0</v>
      </c>
      <c r="I275" s="84" t="b">
        <v>0</v>
      </c>
      <c r="J275" s="84" t="b">
        <v>0</v>
      </c>
      <c r="K275" s="84" t="b">
        <v>0</v>
      </c>
      <c r="L275" s="84" t="b">
        <v>0</v>
      </c>
    </row>
    <row r="276" spans="1:12" ht="15">
      <c r="A276" s="84" t="s">
        <v>3521</v>
      </c>
      <c r="B276" s="84" t="s">
        <v>3522</v>
      </c>
      <c r="C276" s="84">
        <v>3</v>
      </c>
      <c r="D276" s="123">
        <v>0.0014329789591173829</v>
      </c>
      <c r="E276" s="123">
        <v>3.112046135826385</v>
      </c>
      <c r="F276" s="84" t="s">
        <v>3652</v>
      </c>
      <c r="G276" s="84" t="b">
        <v>0</v>
      </c>
      <c r="H276" s="84" t="b">
        <v>0</v>
      </c>
      <c r="I276" s="84" t="b">
        <v>0</v>
      </c>
      <c r="J276" s="84" t="b">
        <v>0</v>
      </c>
      <c r="K276" s="84" t="b">
        <v>0</v>
      </c>
      <c r="L276" s="84" t="b">
        <v>0</v>
      </c>
    </row>
    <row r="277" spans="1:12" ht="15">
      <c r="A277" s="84" t="s">
        <v>3522</v>
      </c>
      <c r="B277" s="84" t="s">
        <v>3523</v>
      </c>
      <c r="C277" s="84">
        <v>3</v>
      </c>
      <c r="D277" s="123">
        <v>0.0014329789591173829</v>
      </c>
      <c r="E277" s="123">
        <v>3.112046135826385</v>
      </c>
      <c r="F277" s="84" t="s">
        <v>3652</v>
      </c>
      <c r="G277" s="84" t="b">
        <v>0</v>
      </c>
      <c r="H277" s="84" t="b">
        <v>0</v>
      </c>
      <c r="I277" s="84" t="b">
        <v>0</v>
      </c>
      <c r="J277" s="84" t="b">
        <v>0</v>
      </c>
      <c r="K277" s="84" t="b">
        <v>0</v>
      </c>
      <c r="L277" s="84" t="b">
        <v>0</v>
      </c>
    </row>
    <row r="278" spans="1:12" ht="15">
      <c r="A278" s="84" t="s">
        <v>3523</v>
      </c>
      <c r="B278" s="84" t="s">
        <v>2785</v>
      </c>
      <c r="C278" s="84">
        <v>3</v>
      </c>
      <c r="D278" s="123">
        <v>0.0014329789591173829</v>
      </c>
      <c r="E278" s="123">
        <v>1.9170695326103302</v>
      </c>
      <c r="F278" s="84" t="s">
        <v>3652</v>
      </c>
      <c r="G278" s="84" t="b">
        <v>0</v>
      </c>
      <c r="H278" s="84" t="b">
        <v>0</v>
      </c>
      <c r="I278" s="84" t="b">
        <v>0</v>
      </c>
      <c r="J278" s="84" t="b">
        <v>0</v>
      </c>
      <c r="K278" s="84" t="b">
        <v>0</v>
      </c>
      <c r="L278" s="84" t="b">
        <v>0</v>
      </c>
    </row>
    <row r="279" spans="1:12" ht="15">
      <c r="A279" s="84" t="s">
        <v>2785</v>
      </c>
      <c r="B279" s="84" t="s">
        <v>2788</v>
      </c>
      <c r="C279" s="84">
        <v>3</v>
      </c>
      <c r="D279" s="123">
        <v>0.0014329789591173829</v>
      </c>
      <c r="E279" s="123">
        <v>1.9359548767707038</v>
      </c>
      <c r="F279" s="84" t="s">
        <v>3652</v>
      </c>
      <c r="G279" s="84" t="b">
        <v>0</v>
      </c>
      <c r="H279" s="84" t="b">
        <v>0</v>
      </c>
      <c r="I279" s="84" t="b">
        <v>0</v>
      </c>
      <c r="J279" s="84" t="b">
        <v>0</v>
      </c>
      <c r="K279" s="84" t="b">
        <v>0</v>
      </c>
      <c r="L279" s="84" t="b">
        <v>0</v>
      </c>
    </row>
    <row r="280" spans="1:12" ht="15">
      <c r="A280" s="84" t="s">
        <v>2788</v>
      </c>
      <c r="B280" s="84" t="s">
        <v>2792</v>
      </c>
      <c r="C280" s="84">
        <v>3</v>
      </c>
      <c r="D280" s="123">
        <v>0.0014329789591173829</v>
      </c>
      <c r="E280" s="123">
        <v>2.987107399218085</v>
      </c>
      <c r="F280" s="84" t="s">
        <v>3652</v>
      </c>
      <c r="G280" s="84" t="b">
        <v>0</v>
      </c>
      <c r="H280" s="84" t="b">
        <v>0</v>
      </c>
      <c r="I280" s="84" t="b">
        <v>0</v>
      </c>
      <c r="J280" s="84" t="b">
        <v>0</v>
      </c>
      <c r="K280" s="84" t="b">
        <v>0</v>
      </c>
      <c r="L280" s="84" t="b">
        <v>0</v>
      </c>
    </row>
    <row r="281" spans="1:12" ht="15">
      <c r="A281" s="84" t="s">
        <v>2792</v>
      </c>
      <c r="B281" s="84" t="s">
        <v>2793</v>
      </c>
      <c r="C281" s="84">
        <v>3</v>
      </c>
      <c r="D281" s="123">
        <v>0.0014329789591173829</v>
      </c>
      <c r="E281" s="123">
        <v>3.112046135826385</v>
      </c>
      <c r="F281" s="84" t="s">
        <v>3652</v>
      </c>
      <c r="G281" s="84" t="b">
        <v>0</v>
      </c>
      <c r="H281" s="84" t="b">
        <v>0</v>
      </c>
      <c r="I281" s="84" t="b">
        <v>0</v>
      </c>
      <c r="J281" s="84" t="b">
        <v>0</v>
      </c>
      <c r="K281" s="84" t="b">
        <v>0</v>
      </c>
      <c r="L281" s="84" t="b">
        <v>0</v>
      </c>
    </row>
    <row r="282" spans="1:12" ht="15">
      <c r="A282" s="84" t="s">
        <v>3449</v>
      </c>
      <c r="B282" s="84" t="s">
        <v>3397</v>
      </c>
      <c r="C282" s="84">
        <v>3</v>
      </c>
      <c r="D282" s="123">
        <v>0.0014329789591173829</v>
      </c>
      <c r="E282" s="123">
        <v>2.522220600915434</v>
      </c>
      <c r="F282" s="84" t="s">
        <v>3652</v>
      </c>
      <c r="G282" s="84" t="b">
        <v>0</v>
      </c>
      <c r="H282" s="84" t="b">
        <v>0</v>
      </c>
      <c r="I282" s="84" t="b">
        <v>0</v>
      </c>
      <c r="J282" s="84" t="b">
        <v>0</v>
      </c>
      <c r="K282" s="84" t="b">
        <v>0</v>
      </c>
      <c r="L282" s="84" t="b">
        <v>0</v>
      </c>
    </row>
    <row r="283" spans="1:12" ht="15">
      <c r="A283" s="84" t="s">
        <v>3397</v>
      </c>
      <c r="B283" s="84" t="s">
        <v>3390</v>
      </c>
      <c r="C283" s="84">
        <v>3</v>
      </c>
      <c r="D283" s="123">
        <v>0.0014329789591173829</v>
      </c>
      <c r="E283" s="123">
        <v>2.3181006182595096</v>
      </c>
      <c r="F283" s="84" t="s">
        <v>3652</v>
      </c>
      <c r="G283" s="84" t="b">
        <v>0</v>
      </c>
      <c r="H283" s="84" t="b">
        <v>0</v>
      </c>
      <c r="I283" s="84" t="b">
        <v>0</v>
      </c>
      <c r="J283" s="84" t="b">
        <v>0</v>
      </c>
      <c r="K283" s="84" t="b">
        <v>0</v>
      </c>
      <c r="L283" s="84" t="b">
        <v>0</v>
      </c>
    </row>
    <row r="284" spans="1:12" ht="15">
      <c r="A284" s="84" t="s">
        <v>2842</v>
      </c>
      <c r="B284" s="84" t="s">
        <v>3387</v>
      </c>
      <c r="C284" s="84">
        <v>3</v>
      </c>
      <c r="D284" s="123">
        <v>0.0014329789591173829</v>
      </c>
      <c r="E284" s="123">
        <v>1.2669480958121282</v>
      </c>
      <c r="F284" s="84" t="s">
        <v>3652</v>
      </c>
      <c r="G284" s="84" t="b">
        <v>0</v>
      </c>
      <c r="H284" s="84" t="b">
        <v>0</v>
      </c>
      <c r="I284" s="84" t="b">
        <v>0</v>
      </c>
      <c r="J284" s="84" t="b">
        <v>0</v>
      </c>
      <c r="K284" s="84" t="b">
        <v>0</v>
      </c>
      <c r="L284" s="84" t="b">
        <v>0</v>
      </c>
    </row>
    <row r="285" spans="1:12" ht="15">
      <c r="A285" s="84" t="s">
        <v>3387</v>
      </c>
      <c r="B285" s="84" t="s">
        <v>3471</v>
      </c>
      <c r="C285" s="84">
        <v>3</v>
      </c>
      <c r="D285" s="123">
        <v>0.0014329789591173829</v>
      </c>
      <c r="E285" s="123">
        <v>2.5099861444984226</v>
      </c>
      <c r="F285" s="84" t="s">
        <v>3652</v>
      </c>
      <c r="G285" s="84" t="b">
        <v>0</v>
      </c>
      <c r="H285" s="84" t="b">
        <v>0</v>
      </c>
      <c r="I285" s="84" t="b">
        <v>0</v>
      </c>
      <c r="J285" s="84" t="b">
        <v>0</v>
      </c>
      <c r="K285" s="84" t="b">
        <v>0</v>
      </c>
      <c r="L285" s="84" t="b">
        <v>0</v>
      </c>
    </row>
    <row r="286" spans="1:12" ht="15">
      <c r="A286" s="84" t="s">
        <v>3471</v>
      </c>
      <c r="B286" s="84" t="s">
        <v>602</v>
      </c>
      <c r="C286" s="84">
        <v>3</v>
      </c>
      <c r="D286" s="123">
        <v>0.0014329789591173829</v>
      </c>
      <c r="E286" s="123">
        <v>1.2441205658976926</v>
      </c>
      <c r="F286" s="84" t="s">
        <v>3652</v>
      </c>
      <c r="G286" s="84" t="b">
        <v>0</v>
      </c>
      <c r="H286" s="84" t="b">
        <v>0</v>
      </c>
      <c r="I286" s="84" t="b">
        <v>0</v>
      </c>
      <c r="J286" s="84" t="b">
        <v>0</v>
      </c>
      <c r="K286" s="84" t="b">
        <v>0</v>
      </c>
      <c r="L286" s="84" t="b">
        <v>0</v>
      </c>
    </row>
    <row r="287" spans="1:12" ht="15">
      <c r="A287" s="84" t="s">
        <v>350</v>
      </c>
      <c r="B287" s="84" t="s">
        <v>3401</v>
      </c>
      <c r="C287" s="84">
        <v>3</v>
      </c>
      <c r="D287" s="123">
        <v>0.0014329789591173829</v>
      </c>
      <c r="E287" s="123">
        <v>1.2211906052514532</v>
      </c>
      <c r="F287" s="84" t="s">
        <v>3652</v>
      </c>
      <c r="G287" s="84" t="b">
        <v>0</v>
      </c>
      <c r="H287" s="84" t="b">
        <v>0</v>
      </c>
      <c r="I287" s="84" t="b">
        <v>0</v>
      </c>
      <c r="J287" s="84" t="b">
        <v>1</v>
      </c>
      <c r="K287" s="84" t="b">
        <v>0</v>
      </c>
      <c r="L287" s="84" t="b">
        <v>0</v>
      </c>
    </row>
    <row r="288" spans="1:12" ht="15">
      <c r="A288" s="84" t="s">
        <v>350</v>
      </c>
      <c r="B288" s="84" t="s">
        <v>3488</v>
      </c>
      <c r="C288" s="84">
        <v>3</v>
      </c>
      <c r="D288" s="123">
        <v>0.0014329789591173829</v>
      </c>
      <c r="E288" s="123">
        <v>1.4430393548678095</v>
      </c>
      <c r="F288" s="84" t="s">
        <v>3652</v>
      </c>
      <c r="G288" s="84" t="b">
        <v>0</v>
      </c>
      <c r="H288" s="84" t="b">
        <v>0</v>
      </c>
      <c r="I288" s="84" t="b">
        <v>0</v>
      </c>
      <c r="J288" s="84" t="b">
        <v>0</v>
      </c>
      <c r="K288" s="84" t="b">
        <v>0</v>
      </c>
      <c r="L288" s="84" t="b">
        <v>0</v>
      </c>
    </row>
    <row r="289" spans="1:12" ht="15">
      <c r="A289" s="84" t="s">
        <v>3524</v>
      </c>
      <c r="B289" s="84" t="s">
        <v>3370</v>
      </c>
      <c r="C289" s="84">
        <v>3</v>
      </c>
      <c r="D289" s="123">
        <v>0.0014329789591173829</v>
      </c>
      <c r="E289" s="123">
        <v>2.5477747053878224</v>
      </c>
      <c r="F289" s="84" t="s">
        <v>3652</v>
      </c>
      <c r="G289" s="84" t="b">
        <v>0</v>
      </c>
      <c r="H289" s="84" t="b">
        <v>0</v>
      </c>
      <c r="I289" s="84" t="b">
        <v>0</v>
      </c>
      <c r="J289" s="84" t="b">
        <v>0</v>
      </c>
      <c r="K289" s="84" t="b">
        <v>0</v>
      </c>
      <c r="L289" s="84" t="b">
        <v>0</v>
      </c>
    </row>
    <row r="290" spans="1:12" ht="15">
      <c r="A290" s="84" t="s">
        <v>3370</v>
      </c>
      <c r="B290" s="84" t="s">
        <v>3494</v>
      </c>
      <c r="C290" s="84">
        <v>3</v>
      </c>
      <c r="D290" s="123">
        <v>0.0014329789591173829</v>
      </c>
      <c r="E290" s="123">
        <v>2.4228359687795225</v>
      </c>
      <c r="F290" s="84" t="s">
        <v>3652</v>
      </c>
      <c r="G290" s="84" t="b">
        <v>0</v>
      </c>
      <c r="H290" s="84" t="b">
        <v>0</v>
      </c>
      <c r="I290" s="84" t="b">
        <v>0</v>
      </c>
      <c r="J290" s="84" t="b">
        <v>0</v>
      </c>
      <c r="K290" s="84" t="b">
        <v>0</v>
      </c>
      <c r="L290" s="84" t="b">
        <v>0</v>
      </c>
    </row>
    <row r="291" spans="1:12" ht="15">
      <c r="A291" s="84" t="s">
        <v>3494</v>
      </c>
      <c r="B291" s="84" t="s">
        <v>3398</v>
      </c>
      <c r="C291" s="84">
        <v>3</v>
      </c>
      <c r="D291" s="123">
        <v>0.0014329789591173829</v>
      </c>
      <c r="E291" s="123">
        <v>2.619130613923491</v>
      </c>
      <c r="F291" s="84" t="s">
        <v>3652</v>
      </c>
      <c r="G291" s="84" t="b">
        <v>0</v>
      </c>
      <c r="H291" s="84" t="b">
        <v>0</v>
      </c>
      <c r="I291" s="84" t="b">
        <v>0</v>
      </c>
      <c r="J291" s="84" t="b">
        <v>0</v>
      </c>
      <c r="K291" s="84" t="b">
        <v>0</v>
      </c>
      <c r="L291" s="84" t="b">
        <v>0</v>
      </c>
    </row>
    <row r="292" spans="1:12" ht="15">
      <c r="A292" s="84" t="s">
        <v>3421</v>
      </c>
      <c r="B292" s="84" t="s">
        <v>2843</v>
      </c>
      <c r="C292" s="84">
        <v>3</v>
      </c>
      <c r="D292" s="123">
        <v>0.0014329789591173829</v>
      </c>
      <c r="E292" s="123">
        <v>2.0328648897787605</v>
      </c>
      <c r="F292" s="84" t="s">
        <v>3652</v>
      </c>
      <c r="G292" s="84" t="b">
        <v>0</v>
      </c>
      <c r="H292" s="84" t="b">
        <v>0</v>
      </c>
      <c r="I292" s="84" t="b">
        <v>0</v>
      </c>
      <c r="J292" s="84" t="b">
        <v>0</v>
      </c>
      <c r="K292" s="84" t="b">
        <v>0</v>
      </c>
      <c r="L292" s="84" t="b">
        <v>0</v>
      </c>
    </row>
    <row r="293" spans="1:12" ht="15">
      <c r="A293" s="84" t="s">
        <v>3374</v>
      </c>
      <c r="B293" s="84" t="s">
        <v>3525</v>
      </c>
      <c r="C293" s="84">
        <v>3</v>
      </c>
      <c r="D293" s="123">
        <v>0.0014329789591173829</v>
      </c>
      <c r="E293" s="123">
        <v>2.5891673905460477</v>
      </c>
      <c r="F293" s="84" t="s">
        <v>3652</v>
      </c>
      <c r="G293" s="84" t="b">
        <v>0</v>
      </c>
      <c r="H293" s="84" t="b">
        <v>0</v>
      </c>
      <c r="I293" s="84" t="b">
        <v>0</v>
      </c>
      <c r="J293" s="84" t="b">
        <v>1</v>
      </c>
      <c r="K293" s="84" t="b">
        <v>0</v>
      </c>
      <c r="L293" s="84" t="b">
        <v>0</v>
      </c>
    </row>
    <row r="294" spans="1:12" ht="15">
      <c r="A294" s="84" t="s">
        <v>3525</v>
      </c>
      <c r="B294" s="84" t="s">
        <v>3526</v>
      </c>
      <c r="C294" s="84">
        <v>3</v>
      </c>
      <c r="D294" s="123">
        <v>0.0014329789591173829</v>
      </c>
      <c r="E294" s="123">
        <v>3.112046135826385</v>
      </c>
      <c r="F294" s="84" t="s">
        <v>3652</v>
      </c>
      <c r="G294" s="84" t="b">
        <v>1</v>
      </c>
      <c r="H294" s="84" t="b">
        <v>0</v>
      </c>
      <c r="I294" s="84" t="b">
        <v>0</v>
      </c>
      <c r="J294" s="84" t="b">
        <v>0</v>
      </c>
      <c r="K294" s="84" t="b">
        <v>0</v>
      </c>
      <c r="L294" s="84" t="b">
        <v>0</v>
      </c>
    </row>
    <row r="295" spans="1:12" ht="15">
      <c r="A295" s="84" t="s">
        <v>3526</v>
      </c>
      <c r="B295" s="84" t="s">
        <v>358</v>
      </c>
      <c r="C295" s="84">
        <v>3</v>
      </c>
      <c r="D295" s="123">
        <v>0.0014329789591173829</v>
      </c>
      <c r="E295" s="123">
        <v>3.112046135826385</v>
      </c>
      <c r="F295" s="84" t="s">
        <v>3652</v>
      </c>
      <c r="G295" s="84" t="b">
        <v>0</v>
      </c>
      <c r="H295" s="84" t="b">
        <v>0</v>
      </c>
      <c r="I295" s="84" t="b">
        <v>0</v>
      </c>
      <c r="J295" s="84" t="b">
        <v>0</v>
      </c>
      <c r="K295" s="84" t="b">
        <v>0</v>
      </c>
      <c r="L295" s="84" t="b">
        <v>0</v>
      </c>
    </row>
    <row r="296" spans="1:12" ht="15">
      <c r="A296" s="84" t="s">
        <v>358</v>
      </c>
      <c r="B296" s="84" t="s">
        <v>602</v>
      </c>
      <c r="C296" s="84">
        <v>3</v>
      </c>
      <c r="D296" s="123">
        <v>0.0014329789591173829</v>
      </c>
      <c r="E296" s="123">
        <v>0.80478787206743</v>
      </c>
      <c r="F296" s="84" t="s">
        <v>3652</v>
      </c>
      <c r="G296" s="84" t="b">
        <v>0</v>
      </c>
      <c r="H296" s="84" t="b">
        <v>0</v>
      </c>
      <c r="I296" s="84" t="b">
        <v>0</v>
      </c>
      <c r="J296" s="84" t="b">
        <v>0</v>
      </c>
      <c r="K296" s="84" t="b">
        <v>0</v>
      </c>
      <c r="L296" s="84" t="b">
        <v>0</v>
      </c>
    </row>
    <row r="297" spans="1:12" ht="15">
      <c r="A297" s="84" t="s">
        <v>3385</v>
      </c>
      <c r="B297" s="84" t="s">
        <v>584</v>
      </c>
      <c r="C297" s="84">
        <v>3</v>
      </c>
      <c r="D297" s="123">
        <v>0.0014329789591173829</v>
      </c>
      <c r="E297" s="123">
        <v>0.8519747478413104</v>
      </c>
      <c r="F297" s="84" t="s">
        <v>3652</v>
      </c>
      <c r="G297" s="84" t="b">
        <v>0</v>
      </c>
      <c r="H297" s="84" t="b">
        <v>0</v>
      </c>
      <c r="I297" s="84" t="b">
        <v>0</v>
      </c>
      <c r="J297" s="84" t="b">
        <v>0</v>
      </c>
      <c r="K297" s="84" t="b">
        <v>0</v>
      </c>
      <c r="L297" s="84" t="b">
        <v>0</v>
      </c>
    </row>
    <row r="298" spans="1:12" ht="15">
      <c r="A298" s="84" t="s">
        <v>3407</v>
      </c>
      <c r="B298" s="84" t="s">
        <v>602</v>
      </c>
      <c r="C298" s="84">
        <v>3</v>
      </c>
      <c r="D298" s="123">
        <v>0.0014329789591173829</v>
      </c>
      <c r="E298" s="123">
        <v>1.0010825172113982</v>
      </c>
      <c r="F298" s="84" t="s">
        <v>3652</v>
      </c>
      <c r="G298" s="84" t="b">
        <v>0</v>
      </c>
      <c r="H298" s="84" t="b">
        <v>0</v>
      </c>
      <c r="I298" s="84" t="b">
        <v>0</v>
      </c>
      <c r="J298" s="84" t="b">
        <v>0</v>
      </c>
      <c r="K298" s="84" t="b">
        <v>0</v>
      </c>
      <c r="L298" s="84" t="b">
        <v>0</v>
      </c>
    </row>
    <row r="299" spans="1:12" ht="15">
      <c r="A299" s="84" t="s">
        <v>2876</v>
      </c>
      <c r="B299" s="84" t="s">
        <v>2877</v>
      </c>
      <c r="C299" s="84">
        <v>3</v>
      </c>
      <c r="D299" s="123">
        <v>0.0014329789591173829</v>
      </c>
      <c r="E299" s="123">
        <v>2.686077403554104</v>
      </c>
      <c r="F299" s="84" t="s">
        <v>3652</v>
      </c>
      <c r="G299" s="84" t="b">
        <v>0</v>
      </c>
      <c r="H299" s="84" t="b">
        <v>0</v>
      </c>
      <c r="I299" s="84" t="b">
        <v>0</v>
      </c>
      <c r="J299" s="84" t="b">
        <v>0</v>
      </c>
      <c r="K299" s="84" t="b">
        <v>0</v>
      </c>
      <c r="L299" s="84" t="b">
        <v>0</v>
      </c>
    </row>
    <row r="300" spans="1:12" ht="15">
      <c r="A300" s="84" t="s">
        <v>2877</v>
      </c>
      <c r="B300" s="84" t="s">
        <v>2878</v>
      </c>
      <c r="C300" s="84">
        <v>3</v>
      </c>
      <c r="D300" s="123">
        <v>0.0014329789591173829</v>
      </c>
      <c r="E300" s="123">
        <v>3.112046135826385</v>
      </c>
      <c r="F300" s="84" t="s">
        <v>3652</v>
      </c>
      <c r="G300" s="84" t="b">
        <v>0</v>
      </c>
      <c r="H300" s="84" t="b">
        <v>0</v>
      </c>
      <c r="I300" s="84" t="b">
        <v>0</v>
      </c>
      <c r="J300" s="84" t="b">
        <v>1</v>
      </c>
      <c r="K300" s="84" t="b">
        <v>0</v>
      </c>
      <c r="L300" s="84" t="b">
        <v>0</v>
      </c>
    </row>
    <row r="301" spans="1:12" ht="15">
      <c r="A301" s="84" t="s">
        <v>2878</v>
      </c>
      <c r="B301" s="84" t="s">
        <v>3531</v>
      </c>
      <c r="C301" s="84">
        <v>3</v>
      </c>
      <c r="D301" s="123">
        <v>0.0014329789591173829</v>
      </c>
      <c r="E301" s="123">
        <v>3.112046135826385</v>
      </c>
      <c r="F301" s="84" t="s">
        <v>3652</v>
      </c>
      <c r="G301" s="84" t="b">
        <v>1</v>
      </c>
      <c r="H301" s="84" t="b">
        <v>0</v>
      </c>
      <c r="I301" s="84" t="b">
        <v>0</v>
      </c>
      <c r="J301" s="84" t="b">
        <v>0</v>
      </c>
      <c r="K301" s="84" t="b">
        <v>0</v>
      </c>
      <c r="L301" s="84" t="b">
        <v>0</v>
      </c>
    </row>
    <row r="302" spans="1:12" ht="15">
      <c r="A302" s="84" t="s">
        <v>3531</v>
      </c>
      <c r="B302" s="84" t="s">
        <v>3532</v>
      </c>
      <c r="C302" s="84">
        <v>3</v>
      </c>
      <c r="D302" s="123">
        <v>0.0014329789591173829</v>
      </c>
      <c r="E302" s="123">
        <v>3.112046135826385</v>
      </c>
      <c r="F302" s="84" t="s">
        <v>3652</v>
      </c>
      <c r="G302" s="84" t="b">
        <v>0</v>
      </c>
      <c r="H302" s="84" t="b">
        <v>0</v>
      </c>
      <c r="I302" s="84" t="b">
        <v>0</v>
      </c>
      <c r="J302" s="84" t="b">
        <v>0</v>
      </c>
      <c r="K302" s="84" t="b">
        <v>0</v>
      </c>
      <c r="L302" s="84" t="b">
        <v>0</v>
      </c>
    </row>
    <row r="303" spans="1:12" ht="15">
      <c r="A303" s="84" t="s">
        <v>3532</v>
      </c>
      <c r="B303" s="84" t="s">
        <v>3533</v>
      </c>
      <c r="C303" s="84">
        <v>3</v>
      </c>
      <c r="D303" s="123">
        <v>0.0014329789591173829</v>
      </c>
      <c r="E303" s="123">
        <v>3.112046135826385</v>
      </c>
      <c r="F303" s="84" t="s">
        <v>3652</v>
      </c>
      <c r="G303" s="84" t="b">
        <v>0</v>
      </c>
      <c r="H303" s="84" t="b">
        <v>0</v>
      </c>
      <c r="I303" s="84" t="b">
        <v>0</v>
      </c>
      <c r="J303" s="84" t="b">
        <v>0</v>
      </c>
      <c r="K303" s="84" t="b">
        <v>0</v>
      </c>
      <c r="L303" s="84" t="b">
        <v>0</v>
      </c>
    </row>
    <row r="304" spans="1:12" ht="15">
      <c r="A304" s="84" t="s">
        <v>3533</v>
      </c>
      <c r="B304" s="84" t="s">
        <v>3534</v>
      </c>
      <c r="C304" s="84">
        <v>3</v>
      </c>
      <c r="D304" s="123">
        <v>0.0014329789591173829</v>
      </c>
      <c r="E304" s="123">
        <v>3.112046135826385</v>
      </c>
      <c r="F304" s="84" t="s">
        <v>3652</v>
      </c>
      <c r="G304" s="84" t="b">
        <v>0</v>
      </c>
      <c r="H304" s="84" t="b">
        <v>0</v>
      </c>
      <c r="I304" s="84" t="b">
        <v>0</v>
      </c>
      <c r="J304" s="84" t="b">
        <v>0</v>
      </c>
      <c r="K304" s="84" t="b">
        <v>0</v>
      </c>
      <c r="L304" s="84" t="b">
        <v>0</v>
      </c>
    </row>
    <row r="305" spans="1:12" ht="15">
      <c r="A305" s="84" t="s">
        <v>3534</v>
      </c>
      <c r="B305" s="84" t="s">
        <v>2874</v>
      </c>
      <c r="C305" s="84">
        <v>3</v>
      </c>
      <c r="D305" s="123">
        <v>0.0014329789591173829</v>
      </c>
      <c r="E305" s="123">
        <v>2.4430393548678095</v>
      </c>
      <c r="F305" s="84" t="s">
        <v>3652</v>
      </c>
      <c r="G305" s="84" t="b">
        <v>0</v>
      </c>
      <c r="H305" s="84" t="b">
        <v>0</v>
      </c>
      <c r="I305" s="84" t="b">
        <v>0</v>
      </c>
      <c r="J305" s="84" t="b">
        <v>0</v>
      </c>
      <c r="K305" s="84" t="b">
        <v>0</v>
      </c>
      <c r="L305" s="84" t="b">
        <v>0</v>
      </c>
    </row>
    <row r="306" spans="1:12" ht="15">
      <c r="A306" s="84" t="s">
        <v>2874</v>
      </c>
      <c r="B306" s="84" t="s">
        <v>3535</v>
      </c>
      <c r="C306" s="84">
        <v>3</v>
      </c>
      <c r="D306" s="123">
        <v>0.0014329789591173829</v>
      </c>
      <c r="E306" s="123">
        <v>2.4430393548678095</v>
      </c>
      <c r="F306" s="84" t="s">
        <v>3652</v>
      </c>
      <c r="G306" s="84" t="b">
        <v>0</v>
      </c>
      <c r="H306" s="84" t="b">
        <v>0</v>
      </c>
      <c r="I306" s="84" t="b">
        <v>0</v>
      </c>
      <c r="J306" s="84" t="b">
        <v>0</v>
      </c>
      <c r="K306" s="84" t="b">
        <v>0</v>
      </c>
      <c r="L306" s="84" t="b">
        <v>0</v>
      </c>
    </row>
    <row r="307" spans="1:12" ht="15">
      <c r="A307" s="84" t="s">
        <v>3535</v>
      </c>
      <c r="B307" s="84" t="s">
        <v>602</v>
      </c>
      <c r="C307" s="84">
        <v>3</v>
      </c>
      <c r="D307" s="123">
        <v>0.0014329789591173829</v>
      </c>
      <c r="E307" s="123">
        <v>1.3690593025059925</v>
      </c>
      <c r="F307" s="84" t="s">
        <v>3652</v>
      </c>
      <c r="G307" s="84" t="b">
        <v>0</v>
      </c>
      <c r="H307" s="84" t="b">
        <v>0</v>
      </c>
      <c r="I307" s="84" t="b">
        <v>0</v>
      </c>
      <c r="J307" s="84" t="b">
        <v>0</v>
      </c>
      <c r="K307" s="84" t="b">
        <v>0</v>
      </c>
      <c r="L307" s="84" t="b">
        <v>0</v>
      </c>
    </row>
    <row r="308" spans="1:12" ht="15">
      <c r="A308" s="84" t="s">
        <v>3538</v>
      </c>
      <c r="B308" s="84" t="s">
        <v>3416</v>
      </c>
      <c r="C308" s="84">
        <v>3</v>
      </c>
      <c r="D308" s="123">
        <v>0.0014329789591173829</v>
      </c>
      <c r="E308" s="123">
        <v>2.811016140162404</v>
      </c>
      <c r="F308" s="84" t="s">
        <v>3652</v>
      </c>
      <c r="G308" s="84" t="b">
        <v>1</v>
      </c>
      <c r="H308" s="84" t="b">
        <v>0</v>
      </c>
      <c r="I308" s="84" t="b">
        <v>0</v>
      </c>
      <c r="J308" s="84" t="b">
        <v>0</v>
      </c>
      <c r="K308" s="84" t="b">
        <v>0</v>
      </c>
      <c r="L308" s="84" t="b">
        <v>0</v>
      </c>
    </row>
    <row r="309" spans="1:12" ht="15">
      <c r="A309" s="84" t="s">
        <v>350</v>
      </c>
      <c r="B309" s="84" t="s">
        <v>2852</v>
      </c>
      <c r="C309" s="84">
        <v>3</v>
      </c>
      <c r="D309" s="123">
        <v>0.0014329789591173829</v>
      </c>
      <c r="E309" s="123">
        <v>0.8409793635398471</v>
      </c>
      <c r="F309" s="84" t="s">
        <v>3652</v>
      </c>
      <c r="G309" s="84" t="b">
        <v>0</v>
      </c>
      <c r="H309" s="84" t="b">
        <v>0</v>
      </c>
      <c r="I309" s="84" t="b">
        <v>0</v>
      </c>
      <c r="J309" s="84" t="b">
        <v>0</v>
      </c>
      <c r="K309" s="84" t="b">
        <v>0</v>
      </c>
      <c r="L309" s="84" t="b">
        <v>0</v>
      </c>
    </row>
    <row r="310" spans="1:12" ht="15">
      <c r="A310" s="84" t="s">
        <v>3402</v>
      </c>
      <c r="B310" s="84" t="s">
        <v>3539</v>
      </c>
      <c r="C310" s="84">
        <v>3</v>
      </c>
      <c r="D310" s="123">
        <v>0.0014329789591173829</v>
      </c>
      <c r="E310" s="123">
        <v>2.744069350531791</v>
      </c>
      <c r="F310" s="84" t="s">
        <v>3652</v>
      </c>
      <c r="G310" s="84" t="b">
        <v>1</v>
      </c>
      <c r="H310" s="84" t="b">
        <v>0</v>
      </c>
      <c r="I310" s="84" t="b">
        <v>0</v>
      </c>
      <c r="J310" s="84" t="b">
        <v>0</v>
      </c>
      <c r="K310" s="84" t="b">
        <v>0</v>
      </c>
      <c r="L310" s="84" t="b">
        <v>0</v>
      </c>
    </row>
    <row r="311" spans="1:12" ht="15">
      <c r="A311" s="84" t="s">
        <v>3539</v>
      </c>
      <c r="B311" s="84" t="s">
        <v>353</v>
      </c>
      <c r="C311" s="84">
        <v>3</v>
      </c>
      <c r="D311" s="123">
        <v>0.0014329789591173829</v>
      </c>
      <c r="E311" s="123">
        <v>3.112046135826385</v>
      </c>
      <c r="F311" s="84" t="s">
        <v>3652</v>
      </c>
      <c r="G311" s="84" t="b">
        <v>0</v>
      </c>
      <c r="H311" s="84" t="b">
        <v>0</v>
      </c>
      <c r="I311" s="84" t="b">
        <v>0</v>
      </c>
      <c r="J311" s="84" t="b">
        <v>0</v>
      </c>
      <c r="K311" s="84" t="b">
        <v>0</v>
      </c>
      <c r="L311" s="84" t="b">
        <v>0</v>
      </c>
    </row>
    <row r="312" spans="1:12" ht="15">
      <c r="A312" s="84" t="s">
        <v>353</v>
      </c>
      <c r="B312" s="84" t="s">
        <v>354</v>
      </c>
      <c r="C312" s="84">
        <v>3</v>
      </c>
      <c r="D312" s="123">
        <v>0.0014329789591173829</v>
      </c>
      <c r="E312" s="123">
        <v>2.7652586496017286</v>
      </c>
      <c r="F312" s="84" t="s">
        <v>3652</v>
      </c>
      <c r="G312" s="84" t="b">
        <v>0</v>
      </c>
      <c r="H312" s="84" t="b">
        <v>0</v>
      </c>
      <c r="I312" s="84" t="b">
        <v>0</v>
      </c>
      <c r="J312" s="84" t="b">
        <v>0</v>
      </c>
      <c r="K312" s="84" t="b">
        <v>0</v>
      </c>
      <c r="L312" s="84" t="b">
        <v>0</v>
      </c>
    </row>
    <row r="313" spans="1:12" ht="15">
      <c r="A313" s="84" t="s">
        <v>354</v>
      </c>
      <c r="B313" s="84" t="s">
        <v>3457</v>
      </c>
      <c r="C313" s="84">
        <v>3</v>
      </c>
      <c r="D313" s="123">
        <v>0.0014329789591173829</v>
      </c>
      <c r="E313" s="123">
        <v>2.6683486365936724</v>
      </c>
      <c r="F313" s="84" t="s">
        <v>3652</v>
      </c>
      <c r="G313" s="84" t="b">
        <v>0</v>
      </c>
      <c r="H313" s="84" t="b">
        <v>0</v>
      </c>
      <c r="I313" s="84" t="b">
        <v>0</v>
      </c>
      <c r="J313" s="84" t="b">
        <v>0</v>
      </c>
      <c r="K313" s="84" t="b">
        <v>0</v>
      </c>
      <c r="L313" s="84" t="b">
        <v>0</v>
      </c>
    </row>
    <row r="314" spans="1:12" ht="15">
      <c r="A314" s="84" t="s">
        <v>3457</v>
      </c>
      <c r="B314" s="84" t="s">
        <v>2842</v>
      </c>
      <c r="C314" s="84">
        <v>3</v>
      </c>
      <c r="D314" s="123">
        <v>0.0014329789591173829</v>
      </c>
      <c r="E314" s="123">
        <v>1.5099861444984226</v>
      </c>
      <c r="F314" s="84" t="s">
        <v>3652</v>
      </c>
      <c r="G314" s="84" t="b">
        <v>0</v>
      </c>
      <c r="H314" s="84" t="b">
        <v>0</v>
      </c>
      <c r="I314" s="84" t="b">
        <v>0</v>
      </c>
      <c r="J314" s="84" t="b">
        <v>0</v>
      </c>
      <c r="K314" s="84" t="b">
        <v>0</v>
      </c>
      <c r="L314" s="84" t="b">
        <v>0</v>
      </c>
    </row>
    <row r="315" spans="1:12" ht="15">
      <c r="A315" s="84" t="s">
        <v>2842</v>
      </c>
      <c r="B315" s="84" t="s">
        <v>2867</v>
      </c>
      <c r="C315" s="84">
        <v>3</v>
      </c>
      <c r="D315" s="123">
        <v>0.0014329789591173829</v>
      </c>
      <c r="E315" s="123">
        <v>0.9907416838731793</v>
      </c>
      <c r="F315" s="84" t="s">
        <v>3652</v>
      </c>
      <c r="G315" s="84" t="b">
        <v>0</v>
      </c>
      <c r="H315" s="84" t="b">
        <v>0</v>
      </c>
      <c r="I315" s="84" t="b">
        <v>0</v>
      </c>
      <c r="J315" s="84" t="b">
        <v>0</v>
      </c>
      <c r="K315" s="84" t="b">
        <v>0</v>
      </c>
      <c r="L315" s="84" t="b">
        <v>0</v>
      </c>
    </row>
    <row r="316" spans="1:12" ht="15">
      <c r="A316" s="84" t="s">
        <v>2868</v>
      </c>
      <c r="B316" s="84" t="s">
        <v>3540</v>
      </c>
      <c r="C316" s="84">
        <v>3</v>
      </c>
      <c r="D316" s="123">
        <v>0.0014329789591173829</v>
      </c>
      <c r="E316" s="123">
        <v>2.1578036263870604</v>
      </c>
      <c r="F316" s="84" t="s">
        <v>3652</v>
      </c>
      <c r="G316" s="84" t="b">
        <v>0</v>
      </c>
      <c r="H316" s="84" t="b">
        <v>0</v>
      </c>
      <c r="I316" s="84" t="b">
        <v>0</v>
      </c>
      <c r="J316" s="84" t="b">
        <v>0</v>
      </c>
      <c r="K316" s="84" t="b">
        <v>0</v>
      </c>
      <c r="L316" s="84" t="b">
        <v>0</v>
      </c>
    </row>
    <row r="317" spans="1:12" ht="15">
      <c r="A317" s="84" t="s">
        <v>3540</v>
      </c>
      <c r="B317" s="84" t="s">
        <v>3440</v>
      </c>
      <c r="C317" s="84">
        <v>3</v>
      </c>
      <c r="D317" s="123">
        <v>0.0014329789591173829</v>
      </c>
      <c r="E317" s="123">
        <v>2.8901973862100285</v>
      </c>
      <c r="F317" s="84" t="s">
        <v>3652</v>
      </c>
      <c r="G317" s="84" t="b">
        <v>0</v>
      </c>
      <c r="H317" s="84" t="b">
        <v>0</v>
      </c>
      <c r="I317" s="84" t="b">
        <v>0</v>
      </c>
      <c r="J317" s="84" t="b">
        <v>0</v>
      </c>
      <c r="K317" s="84" t="b">
        <v>0</v>
      </c>
      <c r="L317" s="84" t="b">
        <v>0</v>
      </c>
    </row>
    <row r="318" spans="1:12" ht="15">
      <c r="A318" s="84" t="s">
        <v>2880</v>
      </c>
      <c r="B318" s="84" t="s">
        <v>2881</v>
      </c>
      <c r="C318" s="84">
        <v>3</v>
      </c>
      <c r="D318" s="123">
        <v>0.0014329789591173829</v>
      </c>
      <c r="E318" s="123">
        <v>2.367318640929691</v>
      </c>
      <c r="F318" s="84" t="s">
        <v>3652</v>
      </c>
      <c r="G318" s="84" t="b">
        <v>0</v>
      </c>
      <c r="H318" s="84" t="b">
        <v>0</v>
      </c>
      <c r="I318" s="84" t="b">
        <v>0</v>
      </c>
      <c r="J318" s="84" t="b">
        <v>0</v>
      </c>
      <c r="K318" s="84" t="b">
        <v>0</v>
      </c>
      <c r="L318" s="84" t="b">
        <v>0</v>
      </c>
    </row>
    <row r="319" spans="1:12" ht="15">
      <c r="A319" s="84" t="s">
        <v>2882</v>
      </c>
      <c r="B319" s="84" t="s">
        <v>2883</v>
      </c>
      <c r="C319" s="84">
        <v>3</v>
      </c>
      <c r="D319" s="123">
        <v>0.0014329789591173829</v>
      </c>
      <c r="E319" s="123">
        <v>3.112046135826385</v>
      </c>
      <c r="F319" s="84" t="s">
        <v>3652</v>
      </c>
      <c r="G319" s="84" t="b">
        <v>0</v>
      </c>
      <c r="H319" s="84" t="b">
        <v>0</v>
      </c>
      <c r="I319" s="84" t="b">
        <v>0</v>
      </c>
      <c r="J319" s="84" t="b">
        <v>0</v>
      </c>
      <c r="K319" s="84" t="b">
        <v>0</v>
      </c>
      <c r="L319" s="84" t="b">
        <v>0</v>
      </c>
    </row>
    <row r="320" spans="1:12" ht="15">
      <c r="A320" s="84" t="s">
        <v>3354</v>
      </c>
      <c r="B320" s="84" t="s">
        <v>2874</v>
      </c>
      <c r="C320" s="84">
        <v>2</v>
      </c>
      <c r="D320" s="123">
        <v>0.0010395533453299566</v>
      </c>
      <c r="E320" s="123">
        <v>1.5679780914761097</v>
      </c>
      <c r="F320" s="84" t="s">
        <v>3652</v>
      </c>
      <c r="G320" s="84" t="b">
        <v>0</v>
      </c>
      <c r="H320" s="84" t="b">
        <v>0</v>
      </c>
      <c r="I320" s="84" t="b">
        <v>0</v>
      </c>
      <c r="J320" s="84" t="b">
        <v>0</v>
      </c>
      <c r="K320" s="84" t="b">
        <v>0</v>
      </c>
      <c r="L320" s="84" t="b">
        <v>0</v>
      </c>
    </row>
    <row r="321" spans="1:12" ht="15">
      <c r="A321" s="84" t="s">
        <v>2874</v>
      </c>
      <c r="B321" s="84" t="s">
        <v>2849</v>
      </c>
      <c r="C321" s="84">
        <v>2</v>
      </c>
      <c r="D321" s="123">
        <v>0.0010395533453299566</v>
      </c>
      <c r="E321" s="123">
        <v>1.2389193722118848</v>
      </c>
      <c r="F321" s="84" t="s">
        <v>3652</v>
      </c>
      <c r="G321" s="84" t="b">
        <v>0</v>
      </c>
      <c r="H321" s="84" t="b">
        <v>0</v>
      </c>
      <c r="I321" s="84" t="b">
        <v>0</v>
      </c>
      <c r="J321" s="84" t="b">
        <v>0</v>
      </c>
      <c r="K321" s="84" t="b">
        <v>0</v>
      </c>
      <c r="L321" s="84" t="b">
        <v>0</v>
      </c>
    </row>
    <row r="322" spans="1:12" ht="15">
      <c r="A322" s="84" t="s">
        <v>2849</v>
      </c>
      <c r="B322" s="84" t="s">
        <v>3432</v>
      </c>
      <c r="C322" s="84">
        <v>2</v>
      </c>
      <c r="D322" s="123">
        <v>0.0010395533453299566</v>
      </c>
      <c r="E322" s="123">
        <v>1.686077403554104</v>
      </c>
      <c r="F322" s="84" t="s">
        <v>3652</v>
      </c>
      <c r="G322" s="84" t="b">
        <v>0</v>
      </c>
      <c r="H322" s="84" t="b">
        <v>0</v>
      </c>
      <c r="I322" s="84" t="b">
        <v>0</v>
      </c>
      <c r="J322" s="84" t="b">
        <v>0</v>
      </c>
      <c r="K322" s="84" t="b">
        <v>0</v>
      </c>
      <c r="L322" s="84" t="b">
        <v>0</v>
      </c>
    </row>
    <row r="323" spans="1:12" ht="15">
      <c r="A323" s="84" t="s">
        <v>3432</v>
      </c>
      <c r="B323" s="84" t="s">
        <v>3459</v>
      </c>
      <c r="C323" s="84">
        <v>2</v>
      </c>
      <c r="D323" s="123">
        <v>0.0010395533453299566</v>
      </c>
      <c r="E323" s="123">
        <v>2.5891673905460477</v>
      </c>
      <c r="F323" s="84" t="s">
        <v>3652</v>
      </c>
      <c r="G323" s="84" t="b">
        <v>0</v>
      </c>
      <c r="H323" s="84" t="b">
        <v>0</v>
      </c>
      <c r="I323" s="84" t="b">
        <v>0</v>
      </c>
      <c r="J323" s="84" t="b">
        <v>0</v>
      </c>
      <c r="K323" s="84" t="b">
        <v>0</v>
      </c>
      <c r="L323" s="84" t="b">
        <v>0</v>
      </c>
    </row>
    <row r="324" spans="1:12" ht="15">
      <c r="A324" s="84" t="s">
        <v>3459</v>
      </c>
      <c r="B324" s="84" t="s">
        <v>3504</v>
      </c>
      <c r="C324" s="84">
        <v>2</v>
      </c>
      <c r="D324" s="123">
        <v>0.0010395533453299566</v>
      </c>
      <c r="E324" s="123">
        <v>2.811016140162404</v>
      </c>
      <c r="F324" s="84" t="s">
        <v>3652</v>
      </c>
      <c r="G324" s="84" t="b">
        <v>0</v>
      </c>
      <c r="H324" s="84" t="b">
        <v>0</v>
      </c>
      <c r="I324" s="84" t="b">
        <v>0</v>
      </c>
      <c r="J324" s="84" t="b">
        <v>0</v>
      </c>
      <c r="K324" s="84" t="b">
        <v>0</v>
      </c>
      <c r="L324" s="84" t="b">
        <v>0</v>
      </c>
    </row>
    <row r="325" spans="1:12" ht="15">
      <c r="A325" s="84" t="s">
        <v>3504</v>
      </c>
      <c r="B325" s="84" t="s">
        <v>3355</v>
      </c>
      <c r="C325" s="84">
        <v>2</v>
      </c>
      <c r="D325" s="123">
        <v>0.0010395533453299566</v>
      </c>
      <c r="E325" s="123">
        <v>2.236984872434685</v>
      </c>
      <c r="F325" s="84" t="s">
        <v>3652</v>
      </c>
      <c r="G325" s="84" t="b">
        <v>0</v>
      </c>
      <c r="H325" s="84" t="b">
        <v>0</v>
      </c>
      <c r="I325" s="84" t="b">
        <v>0</v>
      </c>
      <c r="J325" s="84" t="b">
        <v>0</v>
      </c>
      <c r="K325" s="84" t="b">
        <v>0</v>
      </c>
      <c r="L325" s="84" t="b">
        <v>0</v>
      </c>
    </row>
    <row r="326" spans="1:12" ht="15">
      <c r="A326" s="84" t="s">
        <v>3355</v>
      </c>
      <c r="B326" s="84" t="s">
        <v>3544</v>
      </c>
      <c r="C326" s="84">
        <v>2</v>
      </c>
      <c r="D326" s="123">
        <v>0.0010395533453299566</v>
      </c>
      <c r="E326" s="123">
        <v>2.4130761314903664</v>
      </c>
      <c r="F326" s="84" t="s">
        <v>3652</v>
      </c>
      <c r="G326" s="84" t="b">
        <v>0</v>
      </c>
      <c r="H326" s="84" t="b">
        <v>0</v>
      </c>
      <c r="I326" s="84" t="b">
        <v>0</v>
      </c>
      <c r="J326" s="84" t="b">
        <v>0</v>
      </c>
      <c r="K326" s="84" t="b">
        <v>0</v>
      </c>
      <c r="L326" s="84" t="b">
        <v>0</v>
      </c>
    </row>
    <row r="327" spans="1:12" ht="15">
      <c r="A327" s="84" t="s">
        <v>3544</v>
      </c>
      <c r="B327" s="84" t="s">
        <v>3460</v>
      </c>
      <c r="C327" s="84">
        <v>2</v>
      </c>
      <c r="D327" s="123">
        <v>0.0010395533453299566</v>
      </c>
      <c r="E327" s="123">
        <v>2.987107399218085</v>
      </c>
      <c r="F327" s="84" t="s">
        <v>3652</v>
      </c>
      <c r="G327" s="84" t="b">
        <v>0</v>
      </c>
      <c r="H327" s="84" t="b">
        <v>0</v>
      </c>
      <c r="I327" s="84" t="b">
        <v>0</v>
      </c>
      <c r="J327" s="84" t="b">
        <v>0</v>
      </c>
      <c r="K327" s="84" t="b">
        <v>0</v>
      </c>
      <c r="L327" s="84" t="b">
        <v>0</v>
      </c>
    </row>
    <row r="328" spans="1:12" ht="15">
      <c r="A328" s="84" t="s">
        <v>3460</v>
      </c>
      <c r="B328" s="84" t="s">
        <v>3545</v>
      </c>
      <c r="C328" s="84">
        <v>2</v>
      </c>
      <c r="D328" s="123">
        <v>0.0010395533453299566</v>
      </c>
      <c r="E328" s="123">
        <v>2.987107399218085</v>
      </c>
      <c r="F328" s="84" t="s">
        <v>3652</v>
      </c>
      <c r="G328" s="84" t="b">
        <v>0</v>
      </c>
      <c r="H328" s="84" t="b">
        <v>0</v>
      </c>
      <c r="I328" s="84" t="b">
        <v>0</v>
      </c>
      <c r="J328" s="84" t="b">
        <v>0</v>
      </c>
      <c r="K328" s="84" t="b">
        <v>0</v>
      </c>
      <c r="L328" s="84" t="b">
        <v>0</v>
      </c>
    </row>
    <row r="329" spans="1:12" ht="15">
      <c r="A329" s="84" t="s">
        <v>3545</v>
      </c>
      <c r="B329" s="84" t="s">
        <v>3432</v>
      </c>
      <c r="C329" s="84">
        <v>2</v>
      </c>
      <c r="D329" s="123">
        <v>0.0010395533453299566</v>
      </c>
      <c r="E329" s="123">
        <v>2.890197386210029</v>
      </c>
      <c r="F329" s="84" t="s">
        <v>3652</v>
      </c>
      <c r="G329" s="84" t="b">
        <v>0</v>
      </c>
      <c r="H329" s="84" t="b">
        <v>0</v>
      </c>
      <c r="I329" s="84" t="b">
        <v>0</v>
      </c>
      <c r="J329" s="84" t="b">
        <v>0</v>
      </c>
      <c r="K329" s="84" t="b">
        <v>0</v>
      </c>
      <c r="L329" s="84" t="b">
        <v>0</v>
      </c>
    </row>
    <row r="330" spans="1:12" ht="15">
      <c r="A330" s="84" t="s">
        <v>3375</v>
      </c>
      <c r="B330" s="84" t="s">
        <v>2845</v>
      </c>
      <c r="C330" s="84">
        <v>2</v>
      </c>
      <c r="D330" s="123">
        <v>0.0010395533453299566</v>
      </c>
      <c r="E330" s="123">
        <v>1.4887968454284848</v>
      </c>
      <c r="F330" s="84" t="s">
        <v>3652</v>
      </c>
      <c r="G330" s="84" t="b">
        <v>0</v>
      </c>
      <c r="H330" s="84" t="b">
        <v>0</v>
      </c>
      <c r="I330" s="84" t="b">
        <v>0</v>
      </c>
      <c r="J330" s="84" t="b">
        <v>0</v>
      </c>
      <c r="K330" s="84" t="b">
        <v>0</v>
      </c>
      <c r="L330" s="84" t="b">
        <v>0</v>
      </c>
    </row>
    <row r="331" spans="1:12" ht="15">
      <c r="A331" s="84" t="s">
        <v>3376</v>
      </c>
      <c r="B331" s="84" t="s">
        <v>3399</v>
      </c>
      <c r="C331" s="84">
        <v>2</v>
      </c>
      <c r="D331" s="123">
        <v>0.0010395533453299566</v>
      </c>
      <c r="E331" s="123">
        <v>2.045099346195772</v>
      </c>
      <c r="F331" s="84" t="s">
        <v>3652</v>
      </c>
      <c r="G331" s="84" t="b">
        <v>0</v>
      </c>
      <c r="H331" s="84" t="b">
        <v>0</v>
      </c>
      <c r="I331" s="84" t="b">
        <v>0</v>
      </c>
      <c r="J331" s="84" t="b">
        <v>0</v>
      </c>
      <c r="K331" s="84" t="b">
        <v>0</v>
      </c>
      <c r="L331" s="84" t="b">
        <v>0</v>
      </c>
    </row>
    <row r="332" spans="1:12" ht="15">
      <c r="A332" s="84" t="s">
        <v>3552</v>
      </c>
      <c r="B332" s="84" t="s">
        <v>584</v>
      </c>
      <c r="C332" s="84">
        <v>2</v>
      </c>
      <c r="D332" s="123">
        <v>0.0010395533453299566</v>
      </c>
      <c r="E332" s="123">
        <v>1.3290960025609728</v>
      </c>
      <c r="F332" s="84" t="s">
        <v>3652</v>
      </c>
      <c r="G332" s="84" t="b">
        <v>0</v>
      </c>
      <c r="H332" s="84" t="b">
        <v>0</v>
      </c>
      <c r="I332" s="84" t="b">
        <v>0</v>
      </c>
      <c r="J332" s="84" t="b">
        <v>0</v>
      </c>
      <c r="K332" s="84" t="b">
        <v>0</v>
      </c>
      <c r="L332" s="84" t="b">
        <v>0</v>
      </c>
    </row>
    <row r="333" spans="1:12" ht="15">
      <c r="A333" s="84" t="s">
        <v>3379</v>
      </c>
      <c r="B333" s="84" t="s">
        <v>3556</v>
      </c>
      <c r="C333" s="84">
        <v>2</v>
      </c>
      <c r="D333" s="123">
        <v>0.0010395533453299566</v>
      </c>
      <c r="E333" s="123">
        <v>2.6349248811067225</v>
      </c>
      <c r="F333" s="84" t="s">
        <v>3652</v>
      </c>
      <c r="G333" s="84" t="b">
        <v>0</v>
      </c>
      <c r="H333" s="84" t="b">
        <v>0</v>
      </c>
      <c r="I333" s="84" t="b">
        <v>0</v>
      </c>
      <c r="J333" s="84" t="b">
        <v>0</v>
      </c>
      <c r="K333" s="84" t="b">
        <v>0</v>
      </c>
      <c r="L333" s="84" t="b">
        <v>0</v>
      </c>
    </row>
    <row r="334" spans="1:12" ht="15">
      <c r="A334" s="84" t="s">
        <v>3355</v>
      </c>
      <c r="B334" s="84" t="s">
        <v>3401</v>
      </c>
      <c r="C334" s="84">
        <v>2</v>
      </c>
      <c r="D334" s="123">
        <v>0.0010395533453299566</v>
      </c>
      <c r="E334" s="123">
        <v>2.015136122818329</v>
      </c>
      <c r="F334" s="84" t="s">
        <v>3652</v>
      </c>
      <c r="G334" s="84" t="b">
        <v>0</v>
      </c>
      <c r="H334" s="84" t="b">
        <v>0</v>
      </c>
      <c r="I334" s="84" t="b">
        <v>0</v>
      </c>
      <c r="J334" s="84" t="b">
        <v>1</v>
      </c>
      <c r="K334" s="84" t="b">
        <v>0</v>
      </c>
      <c r="L334" s="84" t="b">
        <v>0</v>
      </c>
    </row>
    <row r="335" spans="1:12" ht="15">
      <c r="A335" s="84" t="s">
        <v>389</v>
      </c>
      <c r="B335" s="84" t="s">
        <v>388</v>
      </c>
      <c r="C335" s="84">
        <v>2</v>
      </c>
      <c r="D335" s="123">
        <v>0.0010395533453299566</v>
      </c>
      <c r="E335" s="123">
        <v>3.2881373948820665</v>
      </c>
      <c r="F335" s="84" t="s">
        <v>3652</v>
      </c>
      <c r="G335" s="84" t="b">
        <v>0</v>
      </c>
      <c r="H335" s="84" t="b">
        <v>0</v>
      </c>
      <c r="I335" s="84" t="b">
        <v>0</v>
      </c>
      <c r="J335" s="84" t="b">
        <v>0</v>
      </c>
      <c r="K335" s="84" t="b">
        <v>0</v>
      </c>
      <c r="L335" s="84" t="b">
        <v>0</v>
      </c>
    </row>
    <row r="336" spans="1:12" ht="15">
      <c r="A336" s="84" t="s">
        <v>388</v>
      </c>
      <c r="B336" s="84" t="s">
        <v>387</v>
      </c>
      <c r="C336" s="84">
        <v>2</v>
      </c>
      <c r="D336" s="123">
        <v>0.0010395533453299566</v>
      </c>
      <c r="E336" s="123">
        <v>3.2881373948820665</v>
      </c>
      <c r="F336" s="84" t="s">
        <v>3652</v>
      </c>
      <c r="G336" s="84" t="b">
        <v>0</v>
      </c>
      <c r="H336" s="84" t="b">
        <v>0</v>
      </c>
      <c r="I336" s="84" t="b">
        <v>0</v>
      </c>
      <c r="J336" s="84" t="b">
        <v>0</v>
      </c>
      <c r="K336" s="84" t="b">
        <v>0</v>
      </c>
      <c r="L336" s="84" t="b">
        <v>0</v>
      </c>
    </row>
    <row r="337" spans="1:12" ht="15">
      <c r="A337" s="84" t="s">
        <v>2785</v>
      </c>
      <c r="B337" s="84" t="s">
        <v>584</v>
      </c>
      <c r="C337" s="84">
        <v>2</v>
      </c>
      <c r="D337" s="123">
        <v>0.0010395533453299566</v>
      </c>
      <c r="E337" s="123">
        <v>0.19876223406596677</v>
      </c>
      <c r="F337" s="84" t="s">
        <v>3652</v>
      </c>
      <c r="G337" s="84" t="b">
        <v>0</v>
      </c>
      <c r="H337" s="84" t="b">
        <v>0</v>
      </c>
      <c r="I337" s="84" t="b">
        <v>0</v>
      </c>
      <c r="J337" s="84" t="b">
        <v>0</v>
      </c>
      <c r="K337" s="84" t="b">
        <v>0</v>
      </c>
      <c r="L337" s="84" t="b">
        <v>0</v>
      </c>
    </row>
    <row r="338" spans="1:12" ht="15">
      <c r="A338" s="84" t="s">
        <v>2857</v>
      </c>
      <c r="B338" s="84" t="s">
        <v>584</v>
      </c>
      <c r="C338" s="84">
        <v>2</v>
      </c>
      <c r="D338" s="123">
        <v>0.0010395533453299566</v>
      </c>
      <c r="E338" s="123">
        <v>0.8519747478413104</v>
      </c>
      <c r="F338" s="84" t="s">
        <v>3652</v>
      </c>
      <c r="G338" s="84" t="b">
        <v>0</v>
      </c>
      <c r="H338" s="84" t="b">
        <v>0</v>
      </c>
      <c r="I338" s="84" t="b">
        <v>0</v>
      </c>
      <c r="J338" s="84" t="b">
        <v>0</v>
      </c>
      <c r="K338" s="84" t="b">
        <v>0</v>
      </c>
      <c r="L338" s="84" t="b">
        <v>0</v>
      </c>
    </row>
    <row r="339" spans="1:12" ht="15">
      <c r="A339" s="84" t="s">
        <v>2789</v>
      </c>
      <c r="B339" s="84" t="s">
        <v>2801</v>
      </c>
      <c r="C339" s="84">
        <v>2</v>
      </c>
      <c r="D339" s="123">
        <v>0.0010395533453299566</v>
      </c>
      <c r="E339" s="123">
        <v>3.112046135826385</v>
      </c>
      <c r="F339" s="84" t="s">
        <v>3652</v>
      </c>
      <c r="G339" s="84" t="b">
        <v>0</v>
      </c>
      <c r="H339" s="84" t="b">
        <v>0</v>
      </c>
      <c r="I339" s="84" t="b">
        <v>0</v>
      </c>
      <c r="J339" s="84" t="b">
        <v>0</v>
      </c>
      <c r="K339" s="84" t="b">
        <v>0</v>
      </c>
      <c r="L339" s="84" t="b">
        <v>0</v>
      </c>
    </row>
    <row r="340" spans="1:12" ht="15">
      <c r="A340" s="84" t="s">
        <v>3354</v>
      </c>
      <c r="B340" s="84" t="s">
        <v>3443</v>
      </c>
      <c r="C340" s="84">
        <v>2</v>
      </c>
      <c r="D340" s="123">
        <v>0.0010395533453299566</v>
      </c>
      <c r="E340" s="123">
        <v>2.015136122818329</v>
      </c>
      <c r="F340" s="84" t="s">
        <v>3652</v>
      </c>
      <c r="G340" s="84" t="b">
        <v>0</v>
      </c>
      <c r="H340" s="84" t="b">
        <v>0</v>
      </c>
      <c r="I340" s="84" t="b">
        <v>0</v>
      </c>
      <c r="J340" s="84" t="b">
        <v>0</v>
      </c>
      <c r="K340" s="84" t="b">
        <v>0</v>
      </c>
      <c r="L340" s="84" t="b">
        <v>0</v>
      </c>
    </row>
    <row r="341" spans="1:12" ht="15">
      <c r="A341" s="84" t="s">
        <v>3443</v>
      </c>
      <c r="B341" s="84" t="s">
        <v>3567</v>
      </c>
      <c r="C341" s="84">
        <v>2</v>
      </c>
      <c r="D341" s="123">
        <v>0.0010395533453299566</v>
      </c>
      <c r="E341" s="123">
        <v>2.890197386210029</v>
      </c>
      <c r="F341" s="84" t="s">
        <v>3652</v>
      </c>
      <c r="G341" s="84" t="b">
        <v>0</v>
      </c>
      <c r="H341" s="84" t="b">
        <v>0</v>
      </c>
      <c r="I341" s="84" t="b">
        <v>0</v>
      </c>
      <c r="J341" s="84" t="b">
        <v>0</v>
      </c>
      <c r="K341" s="84" t="b">
        <v>0</v>
      </c>
      <c r="L341" s="84" t="b">
        <v>0</v>
      </c>
    </row>
    <row r="342" spans="1:12" ht="15">
      <c r="A342" s="84" t="s">
        <v>3567</v>
      </c>
      <c r="B342" s="84" t="s">
        <v>3568</v>
      </c>
      <c r="C342" s="84">
        <v>2</v>
      </c>
      <c r="D342" s="123">
        <v>0.0010395533453299566</v>
      </c>
      <c r="E342" s="123">
        <v>3.2881373948820665</v>
      </c>
      <c r="F342" s="84" t="s">
        <v>3652</v>
      </c>
      <c r="G342" s="84" t="b">
        <v>0</v>
      </c>
      <c r="H342" s="84" t="b">
        <v>0</v>
      </c>
      <c r="I342" s="84" t="b">
        <v>0</v>
      </c>
      <c r="J342" s="84" t="b">
        <v>0</v>
      </c>
      <c r="K342" s="84" t="b">
        <v>0</v>
      </c>
      <c r="L342" s="84" t="b">
        <v>0</v>
      </c>
    </row>
    <row r="343" spans="1:12" ht="15">
      <c r="A343" s="84" t="s">
        <v>3568</v>
      </c>
      <c r="B343" s="84" t="s">
        <v>3569</v>
      </c>
      <c r="C343" s="84">
        <v>2</v>
      </c>
      <c r="D343" s="123">
        <v>0.0010395533453299566</v>
      </c>
      <c r="E343" s="123">
        <v>3.2881373948820665</v>
      </c>
      <c r="F343" s="84" t="s">
        <v>3652</v>
      </c>
      <c r="G343" s="84" t="b">
        <v>0</v>
      </c>
      <c r="H343" s="84" t="b">
        <v>0</v>
      </c>
      <c r="I343" s="84" t="b">
        <v>0</v>
      </c>
      <c r="J343" s="84" t="b">
        <v>0</v>
      </c>
      <c r="K343" s="84" t="b">
        <v>0</v>
      </c>
      <c r="L343" s="84" t="b">
        <v>0</v>
      </c>
    </row>
    <row r="344" spans="1:12" ht="15">
      <c r="A344" s="84" t="s">
        <v>3569</v>
      </c>
      <c r="B344" s="84" t="s">
        <v>3570</v>
      </c>
      <c r="C344" s="84">
        <v>2</v>
      </c>
      <c r="D344" s="123">
        <v>0.0010395533453299566</v>
      </c>
      <c r="E344" s="123">
        <v>3.2881373948820665</v>
      </c>
      <c r="F344" s="84" t="s">
        <v>3652</v>
      </c>
      <c r="G344" s="84" t="b">
        <v>0</v>
      </c>
      <c r="H344" s="84" t="b">
        <v>0</v>
      </c>
      <c r="I344" s="84" t="b">
        <v>0</v>
      </c>
      <c r="J344" s="84" t="b">
        <v>0</v>
      </c>
      <c r="K344" s="84" t="b">
        <v>0</v>
      </c>
      <c r="L344" s="84" t="b">
        <v>0</v>
      </c>
    </row>
    <row r="345" spans="1:12" ht="15">
      <c r="A345" s="84" t="s">
        <v>3570</v>
      </c>
      <c r="B345" s="84" t="s">
        <v>3571</v>
      </c>
      <c r="C345" s="84">
        <v>2</v>
      </c>
      <c r="D345" s="123">
        <v>0.0010395533453299566</v>
      </c>
      <c r="E345" s="123">
        <v>3.2881373948820665</v>
      </c>
      <c r="F345" s="84" t="s">
        <v>3652</v>
      </c>
      <c r="G345" s="84" t="b">
        <v>0</v>
      </c>
      <c r="H345" s="84" t="b">
        <v>0</v>
      </c>
      <c r="I345" s="84" t="b">
        <v>0</v>
      </c>
      <c r="J345" s="84" t="b">
        <v>0</v>
      </c>
      <c r="K345" s="84" t="b">
        <v>0</v>
      </c>
      <c r="L345" s="84" t="b">
        <v>0</v>
      </c>
    </row>
    <row r="346" spans="1:12" ht="15">
      <c r="A346" s="84" t="s">
        <v>3571</v>
      </c>
      <c r="B346" s="84" t="s">
        <v>3516</v>
      </c>
      <c r="C346" s="84">
        <v>2</v>
      </c>
      <c r="D346" s="123">
        <v>0.0010395533453299566</v>
      </c>
      <c r="E346" s="123">
        <v>3.112046135826385</v>
      </c>
      <c r="F346" s="84" t="s">
        <v>3652</v>
      </c>
      <c r="G346" s="84" t="b">
        <v>0</v>
      </c>
      <c r="H346" s="84" t="b">
        <v>0</v>
      </c>
      <c r="I346" s="84" t="b">
        <v>0</v>
      </c>
      <c r="J346" s="84" t="b">
        <v>0</v>
      </c>
      <c r="K346" s="84" t="b">
        <v>0</v>
      </c>
      <c r="L346" s="84" t="b">
        <v>0</v>
      </c>
    </row>
    <row r="347" spans="1:12" ht="15">
      <c r="A347" s="84" t="s">
        <v>2840</v>
      </c>
      <c r="B347" s="84" t="s">
        <v>3443</v>
      </c>
      <c r="C347" s="84">
        <v>2</v>
      </c>
      <c r="D347" s="123">
        <v>0.0011835523865468814</v>
      </c>
      <c r="E347" s="123">
        <v>1.5679780914761094</v>
      </c>
      <c r="F347" s="84" t="s">
        <v>3652</v>
      </c>
      <c r="G347" s="84" t="b">
        <v>0</v>
      </c>
      <c r="H347" s="84" t="b">
        <v>0</v>
      </c>
      <c r="I347" s="84" t="b">
        <v>0</v>
      </c>
      <c r="J347" s="84" t="b">
        <v>0</v>
      </c>
      <c r="K347" s="84" t="b">
        <v>0</v>
      </c>
      <c r="L347" s="84" t="b">
        <v>0</v>
      </c>
    </row>
    <row r="348" spans="1:12" ht="15">
      <c r="A348" s="84" t="s">
        <v>3357</v>
      </c>
      <c r="B348" s="84" t="s">
        <v>2835</v>
      </c>
      <c r="C348" s="84">
        <v>2</v>
      </c>
      <c r="D348" s="123">
        <v>0.0010395533453299566</v>
      </c>
      <c r="E348" s="123">
        <v>0.734861348744967</v>
      </c>
      <c r="F348" s="84" t="s">
        <v>3652</v>
      </c>
      <c r="G348" s="84" t="b">
        <v>0</v>
      </c>
      <c r="H348" s="84" t="b">
        <v>0</v>
      </c>
      <c r="I348" s="84" t="b">
        <v>0</v>
      </c>
      <c r="J348" s="84" t="b">
        <v>0</v>
      </c>
      <c r="K348" s="84" t="b">
        <v>0</v>
      </c>
      <c r="L348" s="84" t="b">
        <v>0</v>
      </c>
    </row>
    <row r="349" spans="1:12" ht="15">
      <c r="A349" s="84" t="s">
        <v>2836</v>
      </c>
      <c r="B349" s="84" t="s">
        <v>3472</v>
      </c>
      <c r="C349" s="84">
        <v>2</v>
      </c>
      <c r="D349" s="123">
        <v>0.0010395533453299566</v>
      </c>
      <c r="E349" s="123">
        <v>1.262831529617296</v>
      </c>
      <c r="F349" s="84" t="s">
        <v>3652</v>
      </c>
      <c r="G349" s="84" t="b">
        <v>0</v>
      </c>
      <c r="H349" s="84" t="b">
        <v>0</v>
      </c>
      <c r="I349" s="84" t="b">
        <v>0</v>
      </c>
      <c r="J349" s="84" t="b">
        <v>0</v>
      </c>
      <c r="K349" s="84" t="b">
        <v>0</v>
      </c>
      <c r="L349" s="84" t="b">
        <v>0</v>
      </c>
    </row>
    <row r="350" spans="1:12" ht="15">
      <c r="A350" s="84" t="s">
        <v>3461</v>
      </c>
      <c r="B350" s="84" t="s">
        <v>602</v>
      </c>
      <c r="C350" s="84">
        <v>2</v>
      </c>
      <c r="D350" s="123">
        <v>0.0010395533453299566</v>
      </c>
      <c r="E350" s="123">
        <v>1.0680293068420113</v>
      </c>
      <c r="F350" s="84" t="s">
        <v>3652</v>
      </c>
      <c r="G350" s="84" t="b">
        <v>0</v>
      </c>
      <c r="H350" s="84" t="b">
        <v>0</v>
      </c>
      <c r="I350" s="84" t="b">
        <v>0</v>
      </c>
      <c r="J350" s="84" t="b">
        <v>0</v>
      </c>
      <c r="K350" s="84" t="b">
        <v>0</v>
      </c>
      <c r="L350" s="84" t="b">
        <v>0</v>
      </c>
    </row>
    <row r="351" spans="1:12" ht="15">
      <c r="A351" s="84" t="s">
        <v>330</v>
      </c>
      <c r="B351" s="84" t="s">
        <v>3402</v>
      </c>
      <c r="C351" s="84">
        <v>2</v>
      </c>
      <c r="D351" s="123">
        <v>0.0010395533453299566</v>
      </c>
      <c r="E351" s="123">
        <v>2.492257377537991</v>
      </c>
      <c r="F351" s="84" t="s">
        <v>3652</v>
      </c>
      <c r="G351" s="84" t="b">
        <v>0</v>
      </c>
      <c r="H351" s="84" t="b">
        <v>0</v>
      </c>
      <c r="I351" s="84" t="b">
        <v>0</v>
      </c>
      <c r="J351" s="84" t="b">
        <v>1</v>
      </c>
      <c r="K351" s="84" t="b">
        <v>0</v>
      </c>
      <c r="L351" s="84" t="b">
        <v>0</v>
      </c>
    </row>
    <row r="352" spans="1:12" ht="15">
      <c r="A352" s="84" t="s">
        <v>3514</v>
      </c>
      <c r="B352" s="84" t="s">
        <v>3574</v>
      </c>
      <c r="C352" s="84">
        <v>2</v>
      </c>
      <c r="D352" s="123">
        <v>0.0010395533453299566</v>
      </c>
      <c r="E352" s="123">
        <v>3.112046135826385</v>
      </c>
      <c r="F352" s="84" t="s">
        <v>3652</v>
      </c>
      <c r="G352" s="84" t="b">
        <v>0</v>
      </c>
      <c r="H352" s="84" t="b">
        <v>0</v>
      </c>
      <c r="I352" s="84" t="b">
        <v>0</v>
      </c>
      <c r="J352" s="84" t="b">
        <v>0</v>
      </c>
      <c r="K352" s="84" t="b">
        <v>0</v>
      </c>
      <c r="L352" s="84" t="b">
        <v>0</v>
      </c>
    </row>
    <row r="353" spans="1:12" ht="15">
      <c r="A353" s="84" t="s">
        <v>3575</v>
      </c>
      <c r="B353" s="84" t="s">
        <v>3469</v>
      </c>
      <c r="C353" s="84">
        <v>2</v>
      </c>
      <c r="D353" s="123">
        <v>0.0010395533453299566</v>
      </c>
      <c r="E353" s="123">
        <v>2.987107399218085</v>
      </c>
      <c r="F353" s="84" t="s">
        <v>3652</v>
      </c>
      <c r="G353" s="84" t="b">
        <v>0</v>
      </c>
      <c r="H353" s="84" t="b">
        <v>0</v>
      </c>
      <c r="I353" s="84" t="b">
        <v>0</v>
      </c>
      <c r="J353" s="84" t="b">
        <v>0</v>
      </c>
      <c r="K353" s="84" t="b">
        <v>0</v>
      </c>
      <c r="L353" s="84" t="b">
        <v>0</v>
      </c>
    </row>
    <row r="354" spans="1:12" ht="15">
      <c r="A354" s="84" t="s">
        <v>3509</v>
      </c>
      <c r="B354" s="84" t="s">
        <v>3576</v>
      </c>
      <c r="C354" s="84">
        <v>2</v>
      </c>
      <c r="D354" s="123">
        <v>0.0010395533453299566</v>
      </c>
      <c r="E354" s="123">
        <v>3.112046135826385</v>
      </c>
      <c r="F354" s="84" t="s">
        <v>3652</v>
      </c>
      <c r="G354" s="84" t="b">
        <v>0</v>
      </c>
      <c r="H354" s="84" t="b">
        <v>0</v>
      </c>
      <c r="I354" s="84" t="b">
        <v>0</v>
      </c>
      <c r="J354" s="84" t="b">
        <v>0</v>
      </c>
      <c r="K354" s="84" t="b">
        <v>0</v>
      </c>
      <c r="L354" s="84" t="b">
        <v>0</v>
      </c>
    </row>
    <row r="355" spans="1:12" ht="15">
      <c r="A355" s="84" t="s">
        <v>3576</v>
      </c>
      <c r="B355" s="84" t="s">
        <v>3577</v>
      </c>
      <c r="C355" s="84">
        <v>2</v>
      </c>
      <c r="D355" s="123">
        <v>0.0010395533453299566</v>
      </c>
      <c r="E355" s="123">
        <v>3.2881373948820665</v>
      </c>
      <c r="F355" s="84" t="s">
        <v>3652</v>
      </c>
      <c r="G355" s="84" t="b">
        <v>0</v>
      </c>
      <c r="H355" s="84" t="b">
        <v>0</v>
      </c>
      <c r="I355" s="84" t="b">
        <v>0</v>
      </c>
      <c r="J355" s="84" t="b">
        <v>0</v>
      </c>
      <c r="K355" s="84" t="b">
        <v>0</v>
      </c>
      <c r="L355" s="84" t="b">
        <v>0</v>
      </c>
    </row>
    <row r="356" spans="1:12" ht="15">
      <c r="A356" s="84" t="s">
        <v>3577</v>
      </c>
      <c r="B356" s="84" t="s">
        <v>330</v>
      </c>
      <c r="C356" s="84">
        <v>2</v>
      </c>
      <c r="D356" s="123">
        <v>0.0010395533453299566</v>
      </c>
      <c r="E356" s="123">
        <v>3.2881373948820665</v>
      </c>
      <c r="F356" s="84" t="s">
        <v>3652</v>
      </c>
      <c r="G356" s="84" t="b">
        <v>0</v>
      </c>
      <c r="H356" s="84" t="b">
        <v>0</v>
      </c>
      <c r="I356" s="84" t="b">
        <v>0</v>
      </c>
      <c r="J356" s="84" t="b">
        <v>0</v>
      </c>
      <c r="K356" s="84" t="b">
        <v>0</v>
      </c>
      <c r="L356" s="84" t="b">
        <v>0</v>
      </c>
    </row>
    <row r="357" spans="1:12" ht="15">
      <c r="A357" s="84" t="s">
        <v>330</v>
      </c>
      <c r="B357" s="84" t="s">
        <v>3578</v>
      </c>
      <c r="C357" s="84">
        <v>2</v>
      </c>
      <c r="D357" s="123">
        <v>0.0010395533453299566</v>
      </c>
      <c r="E357" s="123">
        <v>2.890197386210029</v>
      </c>
      <c r="F357" s="84" t="s">
        <v>3652</v>
      </c>
      <c r="G357" s="84" t="b">
        <v>0</v>
      </c>
      <c r="H357" s="84" t="b">
        <v>0</v>
      </c>
      <c r="I357" s="84" t="b">
        <v>0</v>
      </c>
      <c r="J357" s="84" t="b">
        <v>0</v>
      </c>
      <c r="K357" s="84" t="b">
        <v>0</v>
      </c>
      <c r="L357" s="84" t="b">
        <v>0</v>
      </c>
    </row>
    <row r="358" spans="1:12" ht="15">
      <c r="A358" s="84" t="s">
        <v>3578</v>
      </c>
      <c r="B358" s="84" t="s">
        <v>3579</v>
      </c>
      <c r="C358" s="84">
        <v>2</v>
      </c>
      <c r="D358" s="123">
        <v>0.0010395533453299566</v>
      </c>
      <c r="E358" s="123">
        <v>3.2881373948820665</v>
      </c>
      <c r="F358" s="84" t="s">
        <v>3652</v>
      </c>
      <c r="G358" s="84" t="b">
        <v>0</v>
      </c>
      <c r="H358" s="84" t="b">
        <v>0</v>
      </c>
      <c r="I358" s="84" t="b">
        <v>0</v>
      </c>
      <c r="J358" s="84" t="b">
        <v>0</v>
      </c>
      <c r="K358" s="84" t="b">
        <v>0</v>
      </c>
      <c r="L358" s="84" t="b">
        <v>0</v>
      </c>
    </row>
    <row r="359" spans="1:12" ht="15">
      <c r="A359" s="84" t="s">
        <v>3579</v>
      </c>
      <c r="B359" s="84" t="s">
        <v>3580</v>
      </c>
      <c r="C359" s="84">
        <v>2</v>
      </c>
      <c r="D359" s="123">
        <v>0.0010395533453299566</v>
      </c>
      <c r="E359" s="123">
        <v>3.2881373948820665</v>
      </c>
      <c r="F359" s="84" t="s">
        <v>3652</v>
      </c>
      <c r="G359" s="84" t="b">
        <v>0</v>
      </c>
      <c r="H359" s="84" t="b">
        <v>0</v>
      </c>
      <c r="I359" s="84" t="b">
        <v>0</v>
      </c>
      <c r="J359" s="84" t="b">
        <v>0</v>
      </c>
      <c r="K359" s="84" t="b">
        <v>0</v>
      </c>
      <c r="L359" s="84" t="b">
        <v>0</v>
      </c>
    </row>
    <row r="360" spans="1:12" ht="15">
      <c r="A360" s="84" t="s">
        <v>3581</v>
      </c>
      <c r="B360" s="84" t="s">
        <v>584</v>
      </c>
      <c r="C360" s="84">
        <v>2</v>
      </c>
      <c r="D360" s="123">
        <v>0.0010395533453299566</v>
      </c>
      <c r="E360" s="123">
        <v>1.3290960025609728</v>
      </c>
      <c r="F360" s="84" t="s">
        <v>3652</v>
      </c>
      <c r="G360" s="84" t="b">
        <v>0</v>
      </c>
      <c r="H360" s="84" t="b">
        <v>0</v>
      </c>
      <c r="I360" s="84" t="b">
        <v>0</v>
      </c>
      <c r="J360" s="84" t="b">
        <v>0</v>
      </c>
      <c r="K360" s="84" t="b">
        <v>0</v>
      </c>
      <c r="L360" s="84" t="b">
        <v>0</v>
      </c>
    </row>
    <row r="361" spans="1:12" ht="15">
      <c r="A361" s="84" t="s">
        <v>3582</v>
      </c>
      <c r="B361" s="84" t="s">
        <v>2847</v>
      </c>
      <c r="C361" s="84">
        <v>2</v>
      </c>
      <c r="D361" s="123">
        <v>0.0010395533453299566</v>
      </c>
      <c r="E361" s="123">
        <v>2.19122738187401</v>
      </c>
      <c r="F361" s="84" t="s">
        <v>3652</v>
      </c>
      <c r="G361" s="84" t="b">
        <v>0</v>
      </c>
      <c r="H361" s="84" t="b">
        <v>0</v>
      </c>
      <c r="I361" s="84" t="b">
        <v>0</v>
      </c>
      <c r="J361" s="84" t="b">
        <v>0</v>
      </c>
      <c r="K361" s="84" t="b">
        <v>0</v>
      </c>
      <c r="L361" s="84" t="b">
        <v>0</v>
      </c>
    </row>
    <row r="362" spans="1:12" ht="15">
      <c r="A362" s="84" t="s">
        <v>306</v>
      </c>
      <c r="B362" s="84" t="s">
        <v>3518</v>
      </c>
      <c r="C362" s="84">
        <v>2</v>
      </c>
      <c r="D362" s="123">
        <v>0.0010395533453299566</v>
      </c>
      <c r="E362" s="123">
        <v>1.584846016763405</v>
      </c>
      <c r="F362" s="84" t="s">
        <v>3652</v>
      </c>
      <c r="G362" s="84" t="b">
        <v>0</v>
      </c>
      <c r="H362" s="84" t="b">
        <v>0</v>
      </c>
      <c r="I362" s="84" t="b">
        <v>0</v>
      </c>
      <c r="J362" s="84" t="b">
        <v>0</v>
      </c>
      <c r="K362" s="84" t="b">
        <v>0</v>
      </c>
      <c r="L362" s="84" t="b">
        <v>0</v>
      </c>
    </row>
    <row r="363" spans="1:12" ht="15">
      <c r="A363" s="84" t="s">
        <v>2793</v>
      </c>
      <c r="B363" s="84" t="s">
        <v>3393</v>
      </c>
      <c r="C363" s="84">
        <v>2</v>
      </c>
      <c r="D363" s="123">
        <v>0.0010395533453299566</v>
      </c>
      <c r="E363" s="123">
        <v>2.686077403554104</v>
      </c>
      <c r="F363" s="84" t="s">
        <v>3652</v>
      </c>
      <c r="G363" s="84" t="b">
        <v>0</v>
      </c>
      <c r="H363" s="84" t="b">
        <v>0</v>
      </c>
      <c r="I363" s="84" t="b">
        <v>0</v>
      </c>
      <c r="J363" s="84" t="b">
        <v>0</v>
      </c>
      <c r="K363" s="84" t="b">
        <v>0</v>
      </c>
      <c r="L363" s="84" t="b">
        <v>0</v>
      </c>
    </row>
    <row r="364" spans="1:12" ht="15">
      <c r="A364" s="84" t="s">
        <v>350</v>
      </c>
      <c r="B364" s="84" t="s">
        <v>3449</v>
      </c>
      <c r="C364" s="84">
        <v>2</v>
      </c>
      <c r="D364" s="123">
        <v>0.0010395533453299566</v>
      </c>
      <c r="E364" s="123">
        <v>1.2669480958121284</v>
      </c>
      <c r="F364" s="84" t="s">
        <v>3652</v>
      </c>
      <c r="G364" s="84" t="b">
        <v>0</v>
      </c>
      <c r="H364" s="84" t="b">
        <v>0</v>
      </c>
      <c r="I364" s="84" t="b">
        <v>0</v>
      </c>
      <c r="J364" s="84" t="b">
        <v>0</v>
      </c>
      <c r="K364" s="84" t="b">
        <v>0</v>
      </c>
      <c r="L364" s="84" t="b">
        <v>0</v>
      </c>
    </row>
    <row r="365" spans="1:12" ht="15">
      <c r="A365" s="84" t="s">
        <v>602</v>
      </c>
      <c r="B365" s="84" t="s">
        <v>2891</v>
      </c>
      <c r="C365" s="84">
        <v>2</v>
      </c>
      <c r="D365" s="123">
        <v>0.0010395533453299566</v>
      </c>
      <c r="E365" s="123">
        <v>0.43902522869748906</v>
      </c>
      <c r="F365" s="84" t="s">
        <v>3652</v>
      </c>
      <c r="G365" s="84" t="b">
        <v>0</v>
      </c>
      <c r="H365" s="84" t="b">
        <v>0</v>
      </c>
      <c r="I365" s="84" t="b">
        <v>0</v>
      </c>
      <c r="J365" s="84" t="b">
        <v>0</v>
      </c>
      <c r="K365" s="84" t="b">
        <v>0</v>
      </c>
      <c r="L365" s="84" t="b">
        <v>0</v>
      </c>
    </row>
    <row r="366" spans="1:12" ht="15">
      <c r="A366" s="84" t="s">
        <v>2891</v>
      </c>
      <c r="B366" s="84" t="s">
        <v>3583</v>
      </c>
      <c r="C366" s="84">
        <v>2</v>
      </c>
      <c r="D366" s="123">
        <v>0.0010395533453299566</v>
      </c>
      <c r="E366" s="123">
        <v>2.3338948854427417</v>
      </c>
      <c r="F366" s="84" t="s">
        <v>3652</v>
      </c>
      <c r="G366" s="84" t="b">
        <v>0</v>
      </c>
      <c r="H366" s="84" t="b">
        <v>0</v>
      </c>
      <c r="I366" s="84" t="b">
        <v>0</v>
      </c>
      <c r="J366" s="84" t="b">
        <v>0</v>
      </c>
      <c r="K366" s="84" t="b">
        <v>0</v>
      </c>
      <c r="L366" s="84" t="b">
        <v>0</v>
      </c>
    </row>
    <row r="367" spans="1:12" ht="15">
      <c r="A367" s="84" t="s">
        <v>3583</v>
      </c>
      <c r="B367" s="84" t="s">
        <v>3392</v>
      </c>
      <c r="C367" s="84">
        <v>2</v>
      </c>
      <c r="D367" s="123">
        <v>0.0010395533453299566</v>
      </c>
      <c r="E367" s="123">
        <v>2.686077403554104</v>
      </c>
      <c r="F367" s="84" t="s">
        <v>3652</v>
      </c>
      <c r="G367" s="84" t="b">
        <v>0</v>
      </c>
      <c r="H367" s="84" t="b">
        <v>0</v>
      </c>
      <c r="I367" s="84" t="b">
        <v>0</v>
      </c>
      <c r="J367" s="84" t="b">
        <v>0</v>
      </c>
      <c r="K367" s="84" t="b">
        <v>0</v>
      </c>
      <c r="L367" s="84" t="b">
        <v>0</v>
      </c>
    </row>
    <row r="368" spans="1:12" ht="15">
      <c r="A368" s="84" t="s">
        <v>3392</v>
      </c>
      <c r="B368" s="84" t="s">
        <v>3361</v>
      </c>
      <c r="C368" s="84">
        <v>2</v>
      </c>
      <c r="D368" s="123">
        <v>0.0010395533453299566</v>
      </c>
      <c r="E368" s="123">
        <v>1.931155993888935</v>
      </c>
      <c r="F368" s="84" t="s">
        <v>3652</v>
      </c>
      <c r="G368" s="84" t="b">
        <v>0</v>
      </c>
      <c r="H368" s="84" t="b">
        <v>0</v>
      </c>
      <c r="I368" s="84" t="b">
        <v>0</v>
      </c>
      <c r="J368" s="84" t="b">
        <v>0</v>
      </c>
      <c r="K368" s="84" t="b">
        <v>0</v>
      </c>
      <c r="L368" s="84" t="b">
        <v>0</v>
      </c>
    </row>
    <row r="369" spans="1:12" ht="15">
      <c r="A369" s="84" t="s">
        <v>3361</v>
      </c>
      <c r="B369" s="84" t="s">
        <v>3407</v>
      </c>
      <c r="C369" s="84">
        <v>2</v>
      </c>
      <c r="D369" s="123">
        <v>0.0010395533453299566</v>
      </c>
      <c r="E369" s="123">
        <v>1.931155993888935</v>
      </c>
      <c r="F369" s="84" t="s">
        <v>3652</v>
      </c>
      <c r="G369" s="84" t="b">
        <v>0</v>
      </c>
      <c r="H369" s="84" t="b">
        <v>0</v>
      </c>
      <c r="I369" s="84" t="b">
        <v>0</v>
      </c>
      <c r="J369" s="84" t="b">
        <v>0</v>
      </c>
      <c r="K369" s="84" t="b">
        <v>0</v>
      </c>
      <c r="L369" s="84" t="b">
        <v>0</v>
      </c>
    </row>
    <row r="370" spans="1:12" ht="15">
      <c r="A370" s="84" t="s">
        <v>3407</v>
      </c>
      <c r="B370" s="84" t="s">
        <v>3584</v>
      </c>
      <c r="C370" s="84">
        <v>2</v>
      </c>
      <c r="D370" s="123">
        <v>0.0010395533453299566</v>
      </c>
      <c r="E370" s="123">
        <v>2.744069350531791</v>
      </c>
      <c r="F370" s="84" t="s">
        <v>3652</v>
      </c>
      <c r="G370" s="84" t="b">
        <v>0</v>
      </c>
      <c r="H370" s="84" t="b">
        <v>0</v>
      </c>
      <c r="I370" s="84" t="b">
        <v>0</v>
      </c>
      <c r="J370" s="84" t="b">
        <v>0</v>
      </c>
      <c r="K370" s="84" t="b">
        <v>0</v>
      </c>
      <c r="L370" s="84" t="b">
        <v>0</v>
      </c>
    </row>
    <row r="371" spans="1:12" ht="15">
      <c r="A371" s="84" t="s">
        <v>3584</v>
      </c>
      <c r="B371" s="84" t="s">
        <v>3585</v>
      </c>
      <c r="C371" s="84">
        <v>2</v>
      </c>
      <c r="D371" s="123">
        <v>0.0010395533453299566</v>
      </c>
      <c r="E371" s="123">
        <v>3.2881373948820665</v>
      </c>
      <c r="F371" s="84" t="s">
        <v>3652</v>
      </c>
      <c r="G371" s="84" t="b">
        <v>0</v>
      </c>
      <c r="H371" s="84" t="b">
        <v>0</v>
      </c>
      <c r="I371" s="84" t="b">
        <v>0</v>
      </c>
      <c r="J371" s="84" t="b">
        <v>0</v>
      </c>
      <c r="K371" s="84" t="b">
        <v>0</v>
      </c>
      <c r="L371" s="84" t="b">
        <v>0</v>
      </c>
    </row>
    <row r="372" spans="1:12" ht="15">
      <c r="A372" s="84" t="s">
        <v>3585</v>
      </c>
      <c r="B372" s="84" t="s">
        <v>3472</v>
      </c>
      <c r="C372" s="84">
        <v>2</v>
      </c>
      <c r="D372" s="123">
        <v>0.0010395533453299566</v>
      </c>
      <c r="E372" s="123">
        <v>2.987107399218085</v>
      </c>
      <c r="F372" s="84" t="s">
        <v>3652</v>
      </c>
      <c r="G372" s="84" t="b">
        <v>0</v>
      </c>
      <c r="H372" s="84" t="b">
        <v>0</v>
      </c>
      <c r="I372" s="84" t="b">
        <v>0</v>
      </c>
      <c r="J372" s="84" t="b">
        <v>0</v>
      </c>
      <c r="K372" s="84" t="b">
        <v>0</v>
      </c>
      <c r="L372" s="84" t="b">
        <v>0</v>
      </c>
    </row>
    <row r="373" spans="1:12" ht="15">
      <c r="A373" s="84" t="s">
        <v>3472</v>
      </c>
      <c r="B373" s="84" t="s">
        <v>3470</v>
      </c>
      <c r="C373" s="84">
        <v>2</v>
      </c>
      <c r="D373" s="123">
        <v>0.0010395533453299566</v>
      </c>
      <c r="E373" s="123">
        <v>2.686077403554104</v>
      </c>
      <c r="F373" s="84" t="s">
        <v>3652</v>
      </c>
      <c r="G373" s="84" t="b">
        <v>0</v>
      </c>
      <c r="H373" s="84" t="b">
        <v>0</v>
      </c>
      <c r="I373" s="84" t="b">
        <v>0</v>
      </c>
      <c r="J373" s="84" t="b">
        <v>1</v>
      </c>
      <c r="K373" s="84" t="b">
        <v>0</v>
      </c>
      <c r="L373" s="84" t="b">
        <v>0</v>
      </c>
    </row>
    <row r="374" spans="1:12" ht="15">
      <c r="A374" s="84" t="s">
        <v>3470</v>
      </c>
      <c r="B374" s="84" t="s">
        <v>3416</v>
      </c>
      <c r="C374" s="84">
        <v>2</v>
      </c>
      <c r="D374" s="123">
        <v>0.0010395533453299566</v>
      </c>
      <c r="E374" s="123">
        <v>2.5099861444984226</v>
      </c>
      <c r="F374" s="84" t="s">
        <v>3652</v>
      </c>
      <c r="G374" s="84" t="b">
        <v>1</v>
      </c>
      <c r="H374" s="84" t="b">
        <v>0</v>
      </c>
      <c r="I374" s="84" t="b">
        <v>0</v>
      </c>
      <c r="J374" s="84" t="b">
        <v>0</v>
      </c>
      <c r="K374" s="84" t="b">
        <v>0</v>
      </c>
      <c r="L374" s="84" t="b">
        <v>0</v>
      </c>
    </row>
    <row r="375" spans="1:12" ht="15">
      <c r="A375" s="84" t="s">
        <v>3416</v>
      </c>
      <c r="B375" s="84" t="s">
        <v>3392</v>
      </c>
      <c r="C375" s="84">
        <v>2</v>
      </c>
      <c r="D375" s="123">
        <v>0.0010395533453299566</v>
      </c>
      <c r="E375" s="123">
        <v>2.2089561488344414</v>
      </c>
      <c r="F375" s="84" t="s">
        <v>3652</v>
      </c>
      <c r="G375" s="84" t="b">
        <v>0</v>
      </c>
      <c r="H375" s="84" t="b">
        <v>0</v>
      </c>
      <c r="I375" s="84" t="b">
        <v>0</v>
      </c>
      <c r="J375" s="84" t="b">
        <v>0</v>
      </c>
      <c r="K375" s="84" t="b">
        <v>0</v>
      </c>
      <c r="L375" s="84" t="b">
        <v>0</v>
      </c>
    </row>
    <row r="376" spans="1:12" ht="15">
      <c r="A376" s="84" t="s">
        <v>2836</v>
      </c>
      <c r="B376" s="84" t="s">
        <v>3586</v>
      </c>
      <c r="C376" s="84">
        <v>2</v>
      </c>
      <c r="D376" s="123">
        <v>0.0010395533453299566</v>
      </c>
      <c r="E376" s="123">
        <v>1.5638615252812773</v>
      </c>
      <c r="F376" s="84" t="s">
        <v>3652</v>
      </c>
      <c r="G376" s="84" t="b">
        <v>0</v>
      </c>
      <c r="H376" s="84" t="b">
        <v>0</v>
      </c>
      <c r="I376" s="84" t="b">
        <v>0</v>
      </c>
      <c r="J376" s="84" t="b">
        <v>0</v>
      </c>
      <c r="K376" s="84" t="b">
        <v>0</v>
      </c>
      <c r="L376" s="84" t="b">
        <v>0</v>
      </c>
    </row>
    <row r="377" spans="1:12" ht="15">
      <c r="A377" s="84" t="s">
        <v>350</v>
      </c>
      <c r="B377" s="84" t="s">
        <v>3524</v>
      </c>
      <c r="C377" s="84">
        <v>2</v>
      </c>
      <c r="D377" s="123">
        <v>0.0010395533453299566</v>
      </c>
      <c r="E377" s="123">
        <v>1.4430393548678095</v>
      </c>
      <c r="F377" s="84" t="s">
        <v>3652</v>
      </c>
      <c r="G377" s="84" t="b">
        <v>0</v>
      </c>
      <c r="H377" s="84" t="b">
        <v>0</v>
      </c>
      <c r="I377" s="84" t="b">
        <v>0</v>
      </c>
      <c r="J377" s="84" t="b">
        <v>0</v>
      </c>
      <c r="K377" s="84" t="b">
        <v>0</v>
      </c>
      <c r="L377" s="84" t="b">
        <v>0</v>
      </c>
    </row>
    <row r="378" spans="1:12" ht="15">
      <c r="A378" s="84" t="s">
        <v>350</v>
      </c>
      <c r="B378" s="84" t="s">
        <v>2785</v>
      </c>
      <c r="C378" s="84">
        <v>2</v>
      </c>
      <c r="D378" s="123">
        <v>0.0010395533453299566</v>
      </c>
      <c r="E378" s="123">
        <v>0.07197149259607334</v>
      </c>
      <c r="F378" s="84" t="s">
        <v>3652</v>
      </c>
      <c r="G378" s="84" t="b">
        <v>0</v>
      </c>
      <c r="H378" s="84" t="b">
        <v>0</v>
      </c>
      <c r="I378" s="84" t="b">
        <v>0</v>
      </c>
      <c r="J378" s="84" t="b">
        <v>0</v>
      </c>
      <c r="K378" s="84" t="b">
        <v>0</v>
      </c>
      <c r="L378" s="84" t="b">
        <v>0</v>
      </c>
    </row>
    <row r="379" spans="1:12" ht="15">
      <c r="A379" s="84" t="s">
        <v>350</v>
      </c>
      <c r="B379" s="84" t="s">
        <v>3374</v>
      </c>
      <c r="C379" s="84">
        <v>2</v>
      </c>
      <c r="D379" s="123">
        <v>0.0010395533453299566</v>
      </c>
      <c r="E379" s="123">
        <v>0.7898268410924658</v>
      </c>
      <c r="F379" s="84" t="s">
        <v>3652</v>
      </c>
      <c r="G379" s="84" t="b">
        <v>0</v>
      </c>
      <c r="H379" s="84" t="b">
        <v>0</v>
      </c>
      <c r="I379" s="84" t="b">
        <v>0</v>
      </c>
      <c r="J379" s="84" t="b">
        <v>0</v>
      </c>
      <c r="K379" s="84" t="b">
        <v>0</v>
      </c>
      <c r="L379" s="84" t="b">
        <v>0</v>
      </c>
    </row>
    <row r="380" spans="1:12" ht="15">
      <c r="A380" s="84" t="s">
        <v>2893</v>
      </c>
      <c r="B380" s="84" t="s">
        <v>2894</v>
      </c>
      <c r="C380" s="84">
        <v>2</v>
      </c>
      <c r="D380" s="123">
        <v>0.0010395533453299566</v>
      </c>
      <c r="E380" s="123">
        <v>2.310413789593219</v>
      </c>
      <c r="F380" s="84" t="s">
        <v>3652</v>
      </c>
      <c r="G380" s="84" t="b">
        <v>0</v>
      </c>
      <c r="H380" s="84" t="b">
        <v>0</v>
      </c>
      <c r="I380" s="84" t="b">
        <v>0</v>
      </c>
      <c r="J380" s="84" t="b">
        <v>0</v>
      </c>
      <c r="K380" s="84" t="b">
        <v>0</v>
      </c>
      <c r="L380" s="84" t="b">
        <v>0</v>
      </c>
    </row>
    <row r="381" spans="1:12" ht="15">
      <c r="A381" s="84" t="s">
        <v>2894</v>
      </c>
      <c r="B381" s="84" t="s">
        <v>2895</v>
      </c>
      <c r="C381" s="84">
        <v>2</v>
      </c>
      <c r="D381" s="123">
        <v>0.0010395533453299566</v>
      </c>
      <c r="E381" s="123">
        <v>2.4752240382392108</v>
      </c>
      <c r="F381" s="84" t="s">
        <v>3652</v>
      </c>
      <c r="G381" s="84" t="b">
        <v>0</v>
      </c>
      <c r="H381" s="84" t="b">
        <v>0</v>
      </c>
      <c r="I381" s="84" t="b">
        <v>0</v>
      </c>
      <c r="J381" s="84" t="b">
        <v>0</v>
      </c>
      <c r="K381" s="84" t="b">
        <v>0</v>
      </c>
      <c r="L381" s="84" t="b">
        <v>0</v>
      </c>
    </row>
    <row r="382" spans="1:12" ht="15">
      <c r="A382" s="84" t="s">
        <v>2895</v>
      </c>
      <c r="B382" s="84" t="s">
        <v>2896</v>
      </c>
      <c r="C382" s="84">
        <v>2</v>
      </c>
      <c r="D382" s="123">
        <v>0.0010395533453299566</v>
      </c>
      <c r="E382" s="123">
        <v>2.4752240382392108</v>
      </c>
      <c r="F382" s="84" t="s">
        <v>3652</v>
      </c>
      <c r="G382" s="84" t="b">
        <v>0</v>
      </c>
      <c r="H382" s="84" t="b">
        <v>0</v>
      </c>
      <c r="I382" s="84" t="b">
        <v>0</v>
      </c>
      <c r="J382" s="84" t="b">
        <v>0</v>
      </c>
      <c r="K382" s="84" t="b">
        <v>0</v>
      </c>
      <c r="L382" s="84" t="b">
        <v>0</v>
      </c>
    </row>
    <row r="383" spans="1:12" ht="15">
      <c r="A383" s="84" t="s">
        <v>2896</v>
      </c>
      <c r="B383" s="84" t="s">
        <v>2897</v>
      </c>
      <c r="C383" s="84">
        <v>2</v>
      </c>
      <c r="D383" s="123">
        <v>0.0010395533453299566</v>
      </c>
      <c r="E383" s="123">
        <v>3.2881373948820665</v>
      </c>
      <c r="F383" s="84" t="s">
        <v>3652</v>
      </c>
      <c r="G383" s="84" t="b">
        <v>0</v>
      </c>
      <c r="H383" s="84" t="b">
        <v>0</v>
      </c>
      <c r="I383" s="84" t="b">
        <v>0</v>
      </c>
      <c r="J383" s="84" t="b">
        <v>0</v>
      </c>
      <c r="K383" s="84" t="b">
        <v>0</v>
      </c>
      <c r="L383" s="84" t="b">
        <v>0</v>
      </c>
    </row>
    <row r="384" spans="1:12" ht="15">
      <c r="A384" s="84" t="s">
        <v>2897</v>
      </c>
      <c r="B384" s="84" t="s">
        <v>2898</v>
      </c>
      <c r="C384" s="84">
        <v>2</v>
      </c>
      <c r="D384" s="123">
        <v>0.0010395533453299566</v>
      </c>
      <c r="E384" s="123">
        <v>3.2881373948820665</v>
      </c>
      <c r="F384" s="84" t="s">
        <v>3652</v>
      </c>
      <c r="G384" s="84" t="b">
        <v>0</v>
      </c>
      <c r="H384" s="84" t="b">
        <v>0</v>
      </c>
      <c r="I384" s="84" t="b">
        <v>0</v>
      </c>
      <c r="J384" s="84" t="b">
        <v>0</v>
      </c>
      <c r="K384" s="84" t="b">
        <v>0</v>
      </c>
      <c r="L384" s="84" t="b">
        <v>0</v>
      </c>
    </row>
    <row r="385" spans="1:12" ht="15">
      <c r="A385" s="84" t="s">
        <v>2898</v>
      </c>
      <c r="B385" s="84" t="s">
        <v>2899</v>
      </c>
      <c r="C385" s="84">
        <v>2</v>
      </c>
      <c r="D385" s="123">
        <v>0.0010395533453299566</v>
      </c>
      <c r="E385" s="123">
        <v>3.2881373948820665</v>
      </c>
      <c r="F385" s="84" t="s">
        <v>3652</v>
      </c>
      <c r="G385" s="84" t="b">
        <v>0</v>
      </c>
      <c r="H385" s="84" t="b">
        <v>0</v>
      </c>
      <c r="I385" s="84" t="b">
        <v>0</v>
      </c>
      <c r="J385" s="84" t="b">
        <v>0</v>
      </c>
      <c r="K385" s="84" t="b">
        <v>0</v>
      </c>
      <c r="L385" s="84" t="b">
        <v>0</v>
      </c>
    </row>
    <row r="386" spans="1:12" ht="15">
      <c r="A386" s="84" t="s">
        <v>2899</v>
      </c>
      <c r="B386" s="84" t="s">
        <v>2900</v>
      </c>
      <c r="C386" s="84">
        <v>2</v>
      </c>
      <c r="D386" s="123">
        <v>0.0010395533453299566</v>
      </c>
      <c r="E386" s="123">
        <v>3.2881373948820665</v>
      </c>
      <c r="F386" s="84" t="s">
        <v>3652</v>
      </c>
      <c r="G386" s="84" t="b">
        <v>0</v>
      </c>
      <c r="H386" s="84" t="b">
        <v>0</v>
      </c>
      <c r="I386" s="84" t="b">
        <v>0</v>
      </c>
      <c r="J386" s="84" t="b">
        <v>0</v>
      </c>
      <c r="K386" s="84" t="b">
        <v>0</v>
      </c>
      <c r="L386" s="84" t="b">
        <v>0</v>
      </c>
    </row>
    <row r="387" spans="1:12" ht="15">
      <c r="A387" s="84" t="s">
        <v>2900</v>
      </c>
      <c r="B387" s="84" t="s">
        <v>2901</v>
      </c>
      <c r="C387" s="84">
        <v>2</v>
      </c>
      <c r="D387" s="123">
        <v>0.0010395533453299566</v>
      </c>
      <c r="E387" s="123">
        <v>2.1578036263870604</v>
      </c>
      <c r="F387" s="84" t="s">
        <v>3652</v>
      </c>
      <c r="G387" s="84" t="b">
        <v>0</v>
      </c>
      <c r="H387" s="84" t="b">
        <v>0</v>
      </c>
      <c r="I387" s="84" t="b">
        <v>0</v>
      </c>
      <c r="J387" s="84" t="b">
        <v>0</v>
      </c>
      <c r="K387" s="84" t="b">
        <v>0</v>
      </c>
      <c r="L387" s="84" t="b">
        <v>0</v>
      </c>
    </row>
    <row r="388" spans="1:12" ht="15">
      <c r="A388" s="84" t="s">
        <v>2901</v>
      </c>
      <c r="B388" s="84" t="s">
        <v>2902</v>
      </c>
      <c r="C388" s="84">
        <v>2</v>
      </c>
      <c r="D388" s="123">
        <v>0.0010395533453299566</v>
      </c>
      <c r="E388" s="123">
        <v>1.981712367331379</v>
      </c>
      <c r="F388" s="84" t="s">
        <v>3652</v>
      </c>
      <c r="G388" s="84" t="b">
        <v>0</v>
      </c>
      <c r="H388" s="84" t="b">
        <v>0</v>
      </c>
      <c r="I388" s="84" t="b">
        <v>0</v>
      </c>
      <c r="J388" s="84" t="b">
        <v>0</v>
      </c>
      <c r="K388" s="84" t="b">
        <v>0</v>
      </c>
      <c r="L388" s="84" t="b">
        <v>0</v>
      </c>
    </row>
    <row r="389" spans="1:12" ht="15">
      <c r="A389" s="84" t="s">
        <v>2902</v>
      </c>
      <c r="B389" s="84" t="s">
        <v>381</v>
      </c>
      <c r="C389" s="84">
        <v>2</v>
      </c>
      <c r="D389" s="123">
        <v>0.0010395533453299566</v>
      </c>
      <c r="E389" s="123">
        <v>3.112046135826385</v>
      </c>
      <c r="F389" s="84" t="s">
        <v>3652</v>
      </c>
      <c r="G389" s="84" t="b">
        <v>0</v>
      </c>
      <c r="H389" s="84" t="b">
        <v>0</v>
      </c>
      <c r="I389" s="84" t="b">
        <v>0</v>
      </c>
      <c r="J389" s="84" t="b">
        <v>0</v>
      </c>
      <c r="K389" s="84" t="b">
        <v>0</v>
      </c>
      <c r="L389" s="84" t="b">
        <v>0</v>
      </c>
    </row>
    <row r="390" spans="1:12" ht="15">
      <c r="A390" s="84" t="s">
        <v>381</v>
      </c>
      <c r="B390" s="84" t="s">
        <v>300</v>
      </c>
      <c r="C390" s="84">
        <v>2</v>
      </c>
      <c r="D390" s="123">
        <v>0.0010395533453299566</v>
      </c>
      <c r="E390" s="123">
        <v>3.2881373948820665</v>
      </c>
      <c r="F390" s="84" t="s">
        <v>3652</v>
      </c>
      <c r="G390" s="84" t="b">
        <v>0</v>
      </c>
      <c r="H390" s="84" t="b">
        <v>0</v>
      </c>
      <c r="I390" s="84" t="b">
        <v>0</v>
      </c>
      <c r="J390" s="84" t="b">
        <v>0</v>
      </c>
      <c r="K390" s="84" t="b">
        <v>0</v>
      </c>
      <c r="L390" s="84" t="b">
        <v>0</v>
      </c>
    </row>
    <row r="391" spans="1:12" ht="15">
      <c r="A391" s="84" t="s">
        <v>2901</v>
      </c>
      <c r="B391" s="84" t="s">
        <v>3593</v>
      </c>
      <c r="C391" s="84">
        <v>2</v>
      </c>
      <c r="D391" s="123">
        <v>0.0010395533453299566</v>
      </c>
      <c r="E391" s="123">
        <v>2.1578036263870604</v>
      </c>
      <c r="F391" s="84" t="s">
        <v>3652</v>
      </c>
      <c r="G391" s="84" t="b">
        <v>0</v>
      </c>
      <c r="H391" s="84" t="b">
        <v>0</v>
      </c>
      <c r="I391" s="84" t="b">
        <v>0</v>
      </c>
      <c r="J391" s="84" t="b">
        <v>0</v>
      </c>
      <c r="K391" s="84" t="b">
        <v>0</v>
      </c>
      <c r="L391" s="84" t="b">
        <v>0</v>
      </c>
    </row>
    <row r="392" spans="1:12" ht="15">
      <c r="A392" s="84" t="s">
        <v>3356</v>
      </c>
      <c r="B392" s="84" t="s">
        <v>3397</v>
      </c>
      <c r="C392" s="84">
        <v>2</v>
      </c>
      <c r="D392" s="123">
        <v>0.0010395533453299566</v>
      </c>
      <c r="E392" s="123">
        <v>1.931155993888935</v>
      </c>
      <c r="F392" s="84" t="s">
        <v>3652</v>
      </c>
      <c r="G392" s="84" t="b">
        <v>0</v>
      </c>
      <c r="H392" s="84" t="b">
        <v>0</v>
      </c>
      <c r="I392" s="84" t="b">
        <v>0</v>
      </c>
      <c r="J392" s="84" t="b">
        <v>0</v>
      </c>
      <c r="K392" s="84" t="b">
        <v>0</v>
      </c>
      <c r="L392" s="84" t="b">
        <v>0</v>
      </c>
    </row>
    <row r="393" spans="1:12" ht="15">
      <c r="A393" s="84" t="s">
        <v>3497</v>
      </c>
      <c r="B393" s="84" t="s">
        <v>602</v>
      </c>
      <c r="C393" s="84">
        <v>2</v>
      </c>
      <c r="D393" s="123">
        <v>0.0010395533453299566</v>
      </c>
      <c r="E393" s="123">
        <v>1.0680293068420113</v>
      </c>
      <c r="F393" s="84" t="s">
        <v>3652</v>
      </c>
      <c r="G393" s="84" t="b">
        <v>1</v>
      </c>
      <c r="H393" s="84" t="b">
        <v>0</v>
      </c>
      <c r="I393" s="84" t="b">
        <v>0</v>
      </c>
      <c r="J393" s="84" t="b">
        <v>0</v>
      </c>
      <c r="K393" s="84" t="b">
        <v>0</v>
      </c>
      <c r="L393" s="84" t="b">
        <v>0</v>
      </c>
    </row>
    <row r="394" spans="1:12" ht="15">
      <c r="A394" s="84" t="s">
        <v>2875</v>
      </c>
      <c r="B394" s="84" t="s">
        <v>3428</v>
      </c>
      <c r="C394" s="84">
        <v>2</v>
      </c>
      <c r="D394" s="123">
        <v>0.0010395533453299566</v>
      </c>
      <c r="E394" s="123">
        <v>1.6970727878555671</v>
      </c>
      <c r="F394" s="84" t="s">
        <v>3652</v>
      </c>
      <c r="G394" s="84" t="b">
        <v>0</v>
      </c>
      <c r="H394" s="84" t="b">
        <v>0</v>
      </c>
      <c r="I394" s="84" t="b">
        <v>0</v>
      </c>
      <c r="J394" s="84" t="b">
        <v>0</v>
      </c>
      <c r="K394" s="84" t="b">
        <v>0</v>
      </c>
      <c r="L394" s="84" t="b">
        <v>0</v>
      </c>
    </row>
    <row r="395" spans="1:12" ht="15">
      <c r="A395" s="84" t="s">
        <v>3428</v>
      </c>
      <c r="B395" s="84" t="s">
        <v>3595</v>
      </c>
      <c r="C395" s="84">
        <v>2</v>
      </c>
      <c r="D395" s="123">
        <v>0.0010395533453299566</v>
      </c>
      <c r="E395" s="123">
        <v>2.811016140162404</v>
      </c>
      <c r="F395" s="84" t="s">
        <v>3652</v>
      </c>
      <c r="G395" s="84" t="b">
        <v>0</v>
      </c>
      <c r="H395" s="84" t="b">
        <v>0</v>
      </c>
      <c r="I395" s="84" t="b">
        <v>0</v>
      </c>
      <c r="J395" s="84" t="b">
        <v>0</v>
      </c>
      <c r="K395" s="84" t="b">
        <v>0</v>
      </c>
      <c r="L395" s="84" t="b">
        <v>0</v>
      </c>
    </row>
    <row r="396" spans="1:12" ht="15">
      <c r="A396" s="84" t="s">
        <v>3595</v>
      </c>
      <c r="B396" s="84" t="s">
        <v>2874</v>
      </c>
      <c r="C396" s="84">
        <v>2</v>
      </c>
      <c r="D396" s="123">
        <v>0.0010395533453299566</v>
      </c>
      <c r="E396" s="123">
        <v>2.4430393548678095</v>
      </c>
      <c r="F396" s="84" t="s">
        <v>3652</v>
      </c>
      <c r="G396" s="84" t="b">
        <v>0</v>
      </c>
      <c r="H396" s="84" t="b">
        <v>0</v>
      </c>
      <c r="I396" s="84" t="b">
        <v>0</v>
      </c>
      <c r="J396" s="84" t="b">
        <v>0</v>
      </c>
      <c r="K396" s="84" t="b">
        <v>0</v>
      </c>
      <c r="L396" s="84" t="b">
        <v>0</v>
      </c>
    </row>
    <row r="397" spans="1:12" ht="15">
      <c r="A397" s="84" t="s">
        <v>2874</v>
      </c>
      <c r="B397" s="84" t="s">
        <v>3381</v>
      </c>
      <c r="C397" s="84">
        <v>2</v>
      </c>
      <c r="D397" s="123">
        <v>0.0010395533453299566</v>
      </c>
      <c r="E397" s="123">
        <v>1.789826841092466</v>
      </c>
      <c r="F397" s="84" t="s">
        <v>3652</v>
      </c>
      <c r="G397" s="84" t="b">
        <v>0</v>
      </c>
      <c r="H397" s="84" t="b">
        <v>0</v>
      </c>
      <c r="I397" s="84" t="b">
        <v>0</v>
      </c>
      <c r="J397" s="84" t="b">
        <v>0</v>
      </c>
      <c r="K397" s="84" t="b">
        <v>0</v>
      </c>
      <c r="L397" s="84" t="b">
        <v>0</v>
      </c>
    </row>
    <row r="398" spans="1:12" ht="15">
      <c r="A398" s="84" t="s">
        <v>3381</v>
      </c>
      <c r="B398" s="84" t="s">
        <v>3596</v>
      </c>
      <c r="C398" s="84">
        <v>2</v>
      </c>
      <c r="D398" s="123">
        <v>0.0010395533453299566</v>
      </c>
      <c r="E398" s="123">
        <v>2.6349248811067225</v>
      </c>
      <c r="F398" s="84" t="s">
        <v>3652</v>
      </c>
      <c r="G398" s="84" t="b">
        <v>0</v>
      </c>
      <c r="H398" s="84" t="b">
        <v>0</v>
      </c>
      <c r="I398" s="84" t="b">
        <v>0</v>
      </c>
      <c r="J398" s="84" t="b">
        <v>0</v>
      </c>
      <c r="K398" s="84" t="b">
        <v>0</v>
      </c>
      <c r="L398" s="84" t="b">
        <v>0</v>
      </c>
    </row>
    <row r="399" spans="1:12" ht="15">
      <c r="A399" s="84" t="s">
        <v>3596</v>
      </c>
      <c r="B399" s="84" t="s">
        <v>3498</v>
      </c>
      <c r="C399" s="84">
        <v>2</v>
      </c>
      <c r="D399" s="123">
        <v>0.0010395533453299566</v>
      </c>
      <c r="E399" s="123">
        <v>2.987107399218085</v>
      </c>
      <c r="F399" s="84" t="s">
        <v>3652</v>
      </c>
      <c r="G399" s="84" t="b">
        <v>0</v>
      </c>
      <c r="H399" s="84" t="b">
        <v>0</v>
      </c>
      <c r="I399" s="84" t="b">
        <v>0</v>
      </c>
      <c r="J399" s="84" t="b">
        <v>0</v>
      </c>
      <c r="K399" s="84" t="b">
        <v>0</v>
      </c>
      <c r="L399" s="84" t="b">
        <v>0</v>
      </c>
    </row>
    <row r="400" spans="1:12" ht="15">
      <c r="A400" s="84" t="s">
        <v>3498</v>
      </c>
      <c r="B400" s="84" t="s">
        <v>3597</v>
      </c>
      <c r="C400" s="84">
        <v>2</v>
      </c>
      <c r="D400" s="123">
        <v>0.0010395533453299566</v>
      </c>
      <c r="E400" s="123">
        <v>2.987107399218085</v>
      </c>
      <c r="F400" s="84" t="s">
        <v>3652</v>
      </c>
      <c r="G400" s="84" t="b">
        <v>0</v>
      </c>
      <c r="H400" s="84" t="b">
        <v>0</v>
      </c>
      <c r="I400" s="84" t="b">
        <v>0</v>
      </c>
      <c r="J400" s="84" t="b">
        <v>1</v>
      </c>
      <c r="K400" s="84" t="b">
        <v>0</v>
      </c>
      <c r="L400" s="84" t="b">
        <v>0</v>
      </c>
    </row>
    <row r="401" spans="1:12" ht="15">
      <c r="A401" s="84" t="s">
        <v>3597</v>
      </c>
      <c r="B401" s="84" t="s">
        <v>3502</v>
      </c>
      <c r="C401" s="84">
        <v>2</v>
      </c>
      <c r="D401" s="123">
        <v>0.0010395533453299566</v>
      </c>
      <c r="E401" s="123">
        <v>3.112046135826385</v>
      </c>
      <c r="F401" s="84" t="s">
        <v>3652</v>
      </c>
      <c r="G401" s="84" t="b">
        <v>1</v>
      </c>
      <c r="H401" s="84" t="b">
        <v>0</v>
      </c>
      <c r="I401" s="84" t="b">
        <v>0</v>
      </c>
      <c r="J401" s="84" t="b">
        <v>1</v>
      </c>
      <c r="K401" s="84" t="b">
        <v>0</v>
      </c>
      <c r="L401" s="84" t="b">
        <v>0</v>
      </c>
    </row>
    <row r="402" spans="1:12" ht="15">
      <c r="A402" s="84" t="s">
        <v>3502</v>
      </c>
      <c r="B402" s="84" t="s">
        <v>3598</v>
      </c>
      <c r="C402" s="84">
        <v>2</v>
      </c>
      <c r="D402" s="123">
        <v>0.0010395533453299566</v>
      </c>
      <c r="E402" s="123">
        <v>3.112046135826385</v>
      </c>
      <c r="F402" s="84" t="s">
        <v>3652</v>
      </c>
      <c r="G402" s="84" t="b">
        <v>1</v>
      </c>
      <c r="H402" s="84" t="b">
        <v>0</v>
      </c>
      <c r="I402" s="84" t="b">
        <v>0</v>
      </c>
      <c r="J402" s="84" t="b">
        <v>0</v>
      </c>
      <c r="K402" s="84" t="b">
        <v>0</v>
      </c>
      <c r="L402" s="84" t="b">
        <v>0</v>
      </c>
    </row>
    <row r="403" spans="1:12" ht="15">
      <c r="A403" s="84" t="s">
        <v>308</v>
      </c>
      <c r="B403" s="84" t="s">
        <v>350</v>
      </c>
      <c r="C403" s="84">
        <v>2</v>
      </c>
      <c r="D403" s="123">
        <v>0.0010395533453299566</v>
      </c>
      <c r="E403" s="123">
        <v>1.532262539209575</v>
      </c>
      <c r="F403" s="84" t="s">
        <v>3652</v>
      </c>
      <c r="G403" s="84" t="b">
        <v>0</v>
      </c>
      <c r="H403" s="84" t="b">
        <v>0</v>
      </c>
      <c r="I403" s="84" t="b">
        <v>0</v>
      </c>
      <c r="J403" s="84" t="b">
        <v>0</v>
      </c>
      <c r="K403" s="84" t="b">
        <v>0</v>
      </c>
      <c r="L403" s="84" t="b">
        <v>0</v>
      </c>
    </row>
    <row r="404" spans="1:12" ht="15">
      <c r="A404" s="84" t="s">
        <v>2875</v>
      </c>
      <c r="B404" s="84" t="s">
        <v>3409</v>
      </c>
      <c r="C404" s="84">
        <v>2</v>
      </c>
      <c r="D404" s="123">
        <v>0.0010395533453299566</v>
      </c>
      <c r="E404" s="123">
        <v>1.630125998224954</v>
      </c>
      <c r="F404" s="84" t="s">
        <v>3652</v>
      </c>
      <c r="G404" s="84" t="b">
        <v>0</v>
      </c>
      <c r="H404" s="84" t="b">
        <v>0</v>
      </c>
      <c r="I404" s="84" t="b">
        <v>0</v>
      </c>
      <c r="J404" s="84" t="b">
        <v>0</v>
      </c>
      <c r="K404" s="84" t="b">
        <v>0</v>
      </c>
      <c r="L404" s="84" t="b">
        <v>0</v>
      </c>
    </row>
    <row r="405" spans="1:12" ht="15">
      <c r="A405" s="84" t="s">
        <v>3409</v>
      </c>
      <c r="B405" s="84" t="s">
        <v>3600</v>
      </c>
      <c r="C405" s="84">
        <v>2</v>
      </c>
      <c r="D405" s="123">
        <v>0.0010395533453299566</v>
      </c>
      <c r="E405" s="123">
        <v>2.744069350531791</v>
      </c>
      <c r="F405" s="84" t="s">
        <v>3652</v>
      </c>
      <c r="G405" s="84" t="b">
        <v>0</v>
      </c>
      <c r="H405" s="84" t="b">
        <v>0</v>
      </c>
      <c r="I405" s="84" t="b">
        <v>0</v>
      </c>
      <c r="J405" s="84" t="b">
        <v>0</v>
      </c>
      <c r="K405" s="84" t="b">
        <v>0</v>
      </c>
      <c r="L405" s="84" t="b">
        <v>0</v>
      </c>
    </row>
    <row r="406" spans="1:12" ht="15">
      <c r="A406" s="84" t="s">
        <v>3600</v>
      </c>
      <c r="B406" s="84" t="s">
        <v>2891</v>
      </c>
      <c r="C406" s="84">
        <v>2</v>
      </c>
      <c r="D406" s="123">
        <v>0.0010395533453299566</v>
      </c>
      <c r="E406" s="123">
        <v>2.3338948854427417</v>
      </c>
      <c r="F406" s="84" t="s">
        <v>3652</v>
      </c>
      <c r="G406" s="84" t="b">
        <v>0</v>
      </c>
      <c r="H406" s="84" t="b">
        <v>0</v>
      </c>
      <c r="I406" s="84" t="b">
        <v>0</v>
      </c>
      <c r="J406" s="84" t="b">
        <v>0</v>
      </c>
      <c r="K406" s="84" t="b">
        <v>0</v>
      </c>
      <c r="L406" s="84" t="b">
        <v>0</v>
      </c>
    </row>
    <row r="407" spans="1:12" ht="15">
      <c r="A407" s="84" t="s">
        <v>2844</v>
      </c>
      <c r="B407" s="84" t="s">
        <v>3391</v>
      </c>
      <c r="C407" s="84">
        <v>2</v>
      </c>
      <c r="D407" s="123">
        <v>0.0010395533453299566</v>
      </c>
      <c r="E407" s="123">
        <v>1.4819574208981792</v>
      </c>
      <c r="F407" s="84" t="s">
        <v>3652</v>
      </c>
      <c r="G407" s="84" t="b">
        <v>0</v>
      </c>
      <c r="H407" s="84" t="b">
        <v>0</v>
      </c>
      <c r="I407" s="84" t="b">
        <v>0</v>
      </c>
      <c r="J407" s="84" t="b">
        <v>0</v>
      </c>
      <c r="K407" s="84" t="b">
        <v>0</v>
      </c>
      <c r="L407" s="84" t="b">
        <v>0</v>
      </c>
    </row>
    <row r="408" spans="1:12" ht="15">
      <c r="A408" s="84" t="s">
        <v>3391</v>
      </c>
      <c r="B408" s="84" t="s">
        <v>3601</v>
      </c>
      <c r="C408" s="84">
        <v>2</v>
      </c>
      <c r="D408" s="123">
        <v>0.0010395533453299566</v>
      </c>
      <c r="E408" s="123">
        <v>2.686077403554104</v>
      </c>
      <c r="F408" s="84" t="s">
        <v>3652</v>
      </c>
      <c r="G408" s="84" t="b">
        <v>0</v>
      </c>
      <c r="H408" s="84" t="b">
        <v>0</v>
      </c>
      <c r="I408" s="84" t="b">
        <v>0</v>
      </c>
      <c r="J408" s="84" t="b">
        <v>0</v>
      </c>
      <c r="K408" s="84" t="b">
        <v>0</v>
      </c>
      <c r="L408" s="84" t="b">
        <v>0</v>
      </c>
    </row>
    <row r="409" spans="1:12" ht="15">
      <c r="A409" s="84" t="s">
        <v>3601</v>
      </c>
      <c r="B409" s="84" t="s">
        <v>2836</v>
      </c>
      <c r="C409" s="84">
        <v>2</v>
      </c>
      <c r="D409" s="123">
        <v>0.0010395533453299566</v>
      </c>
      <c r="E409" s="123">
        <v>1.5477747053878226</v>
      </c>
      <c r="F409" s="84" t="s">
        <v>3652</v>
      </c>
      <c r="G409" s="84" t="b">
        <v>0</v>
      </c>
      <c r="H409" s="84" t="b">
        <v>0</v>
      </c>
      <c r="I409" s="84" t="b">
        <v>0</v>
      </c>
      <c r="J409" s="84" t="b">
        <v>0</v>
      </c>
      <c r="K409" s="84" t="b">
        <v>0</v>
      </c>
      <c r="L409" s="84" t="b">
        <v>0</v>
      </c>
    </row>
    <row r="410" spans="1:12" ht="15">
      <c r="A410" s="84" t="s">
        <v>2836</v>
      </c>
      <c r="B410" s="84" t="s">
        <v>3602</v>
      </c>
      <c r="C410" s="84">
        <v>2</v>
      </c>
      <c r="D410" s="123">
        <v>0.0010395533453299566</v>
      </c>
      <c r="E410" s="123">
        <v>1.5638615252812773</v>
      </c>
      <c r="F410" s="84" t="s">
        <v>3652</v>
      </c>
      <c r="G410" s="84" t="b">
        <v>0</v>
      </c>
      <c r="H410" s="84" t="b">
        <v>0</v>
      </c>
      <c r="I410" s="84" t="b">
        <v>0</v>
      </c>
      <c r="J410" s="84" t="b">
        <v>0</v>
      </c>
      <c r="K410" s="84" t="b">
        <v>0</v>
      </c>
      <c r="L410" s="84" t="b">
        <v>0</v>
      </c>
    </row>
    <row r="411" spans="1:12" ht="15">
      <c r="A411" s="84" t="s">
        <v>3602</v>
      </c>
      <c r="B411" s="84" t="s">
        <v>3603</v>
      </c>
      <c r="C411" s="84">
        <v>2</v>
      </c>
      <c r="D411" s="123">
        <v>0.0010395533453299566</v>
      </c>
      <c r="E411" s="123">
        <v>3.2881373948820665</v>
      </c>
      <c r="F411" s="84" t="s">
        <v>3652</v>
      </c>
      <c r="G411" s="84" t="b">
        <v>0</v>
      </c>
      <c r="H411" s="84" t="b">
        <v>0</v>
      </c>
      <c r="I411" s="84" t="b">
        <v>0</v>
      </c>
      <c r="J411" s="84" t="b">
        <v>0</v>
      </c>
      <c r="K411" s="84" t="b">
        <v>0</v>
      </c>
      <c r="L411" s="84" t="b">
        <v>0</v>
      </c>
    </row>
    <row r="412" spans="1:12" ht="15">
      <c r="A412" s="84" t="s">
        <v>3603</v>
      </c>
      <c r="B412" s="84" t="s">
        <v>2835</v>
      </c>
      <c r="C412" s="84">
        <v>2</v>
      </c>
      <c r="D412" s="123">
        <v>0.0010395533453299566</v>
      </c>
      <c r="E412" s="123">
        <v>1.5477747053878226</v>
      </c>
      <c r="F412" s="84" t="s">
        <v>3652</v>
      </c>
      <c r="G412" s="84" t="b">
        <v>0</v>
      </c>
      <c r="H412" s="84" t="b">
        <v>0</v>
      </c>
      <c r="I412" s="84" t="b">
        <v>0</v>
      </c>
      <c r="J412" s="84" t="b">
        <v>0</v>
      </c>
      <c r="K412" s="84" t="b">
        <v>0</v>
      </c>
      <c r="L412" s="84" t="b">
        <v>0</v>
      </c>
    </row>
    <row r="413" spans="1:12" ht="15">
      <c r="A413" s="84" t="s">
        <v>2836</v>
      </c>
      <c r="B413" s="84" t="s">
        <v>602</v>
      </c>
      <c r="C413" s="84">
        <v>2</v>
      </c>
      <c r="D413" s="123">
        <v>0.0010395533453299566</v>
      </c>
      <c r="E413" s="123">
        <v>-0.35521656709479654</v>
      </c>
      <c r="F413" s="84" t="s">
        <v>3652</v>
      </c>
      <c r="G413" s="84" t="b">
        <v>0</v>
      </c>
      <c r="H413" s="84" t="b">
        <v>0</v>
      </c>
      <c r="I413" s="84" t="b">
        <v>0</v>
      </c>
      <c r="J413" s="84" t="b">
        <v>0</v>
      </c>
      <c r="K413" s="84" t="b">
        <v>0</v>
      </c>
      <c r="L413" s="84" t="b">
        <v>0</v>
      </c>
    </row>
    <row r="414" spans="1:12" ht="15">
      <c r="A414" s="84" t="s">
        <v>2889</v>
      </c>
      <c r="B414" s="84" t="s">
        <v>3604</v>
      </c>
      <c r="C414" s="84">
        <v>2</v>
      </c>
      <c r="D414" s="123">
        <v>0.0010395533453299566</v>
      </c>
      <c r="E414" s="123">
        <v>2.310413789593219</v>
      </c>
      <c r="F414" s="84" t="s">
        <v>3652</v>
      </c>
      <c r="G414" s="84" t="b">
        <v>0</v>
      </c>
      <c r="H414" s="84" t="b">
        <v>0</v>
      </c>
      <c r="I414" s="84" t="b">
        <v>0</v>
      </c>
      <c r="J414" s="84" t="b">
        <v>0</v>
      </c>
      <c r="K414" s="84" t="b">
        <v>0</v>
      </c>
      <c r="L414" s="84" t="b">
        <v>0</v>
      </c>
    </row>
    <row r="415" spans="1:12" ht="15">
      <c r="A415" s="84" t="s">
        <v>3604</v>
      </c>
      <c r="B415" s="84" t="s">
        <v>3339</v>
      </c>
      <c r="C415" s="84">
        <v>2</v>
      </c>
      <c r="D415" s="123">
        <v>0.0010395533453299566</v>
      </c>
      <c r="E415" s="123">
        <v>2.19122738187401</v>
      </c>
      <c r="F415" s="84" t="s">
        <v>3652</v>
      </c>
      <c r="G415" s="84" t="b">
        <v>0</v>
      </c>
      <c r="H415" s="84" t="b">
        <v>0</v>
      </c>
      <c r="I415" s="84" t="b">
        <v>0</v>
      </c>
      <c r="J415" s="84" t="b">
        <v>0</v>
      </c>
      <c r="K415" s="84" t="b">
        <v>0</v>
      </c>
      <c r="L415" s="84" t="b">
        <v>0</v>
      </c>
    </row>
    <row r="416" spans="1:12" ht="15">
      <c r="A416" s="84" t="s">
        <v>3408</v>
      </c>
      <c r="B416" s="84" t="s">
        <v>3376</v>
      </c>
      <c r="C416" s="84">
        <v>2</v>
      </c>
      <c r="D416" s="123">
        <v>0.0010395533453299566</v>
      </c>
      <c r="E416" s="123">
        <v>2.045099346195772</v>
      </c>
      <c r="F416" s="84" t="s">
        <v>3652</v>
      </c>
      <c r="G416" s="84" t="b">
        <v>0</v>
      </c>
      <c r="H416" s="84" t="b">
        <v>0</v>
      </c>
      <c r="I416" s="84" t="b">
        <v>0</v>
      </c>
      <c r="J416" s="84" t="b">
        <v>0</v>
      </c>
      <c r="K416" s="84" t="b">
        <v>0</v>
      </c>
      <c r="L416" s="84" t="b">
        <v>0</v>
      </c>
    </row>
    <row r="417" spans="1:12" ht="15">
      <c r="A417" s="84" t="s">
        <v>3376</v>
      </c>
      <c r="B417" s="84" t="s">
        <v>2842</v>
      </c>
      <c r="C417" s="84">
        <v>2</v>
      </c>
      <c r="D417" s="123">
        <v>0.0010395533453299566</v>
      </c>
      <c r="E417" s="123">
        <v>1.0328648897787602</v>
      </c>
      <c r="F417" s="84" t="s">
        <v>3652</v>
      </c>
      <c r="G417" s="84" t="b">
        <v>0</v>
      </c>
      <c r="H417" s="84" t="b">
        <v>0</v>
      </c>
      <c r="I417" s="84" t="b">
        <v>0</v>
      </c>
      <c r="J417" s="84" t="b">
        <v>0</v>
      </c>
      <c r="K417" s="84" t="b">
        <v>0</v>
      </c>
      <c r="L417" s="84" t="b">
        <v>0</v>
      </c>
    </row>
    <row r="418" spans="1:12" ht="15">
      <c r="A418" s="84" t="s">
        <v>2842</v>
      </c>
      <c r="B418" s="84" t="s">
        <v>3499</v>
      </c>
      <c r="C418" s="84">
        <v>2</v>
      </c>
      <c r="D418" s="123">
        <v>0.0010395533453299566</v>
      </c>
      <c r="E418" s="123">
        <v>1.4430393548678095</v>
      </c>
      <c r="F418" s="84" t="s">
        <v>3652</v>
      </c>
      <c r="G418" s="84" t="b">
        <v>0</v>
      </c>
      <c r="H418" s="84" t="b">
        <v>0</v>
      </c>
      <c r="I418" s="84" t="b">
        <v>0</v>
      </c>
      <c r="J418" s="84" t="b">
        <v>0</v>
      </c>
      <c r="K418" s="84" t="b">
        <v>0</v>
      </c>
      <c r="L418" s="84" t="b">
        <v>0</v>
      </c>
    </row>
    <row r="419" spans="1:12" ht="15">
      <c r="A419" s="84" t="s">
        <v>3499</v>
      </c>
      <c r="B419" s="84" t="s">
        <v>3338</v>
      </c>
      <c r="C419" s="84">
        <v>2</v>
      </c>
      <c r="D419" s="123">
        <v>0.0010395533453299566</v>
      </c>
      <c r="E419" s="123">
        <v>1.8257393969831104</v>
      </c>
      <c r="F419" s="84" t="s">
        <v>3652</v>
      </c>
      <c r="G419" s="84" t="b">
        <v>0</v>
      </c>
      <c r="H419" s="84" t="b">
        <v>0</v>
      </c>
      <c r="I419" s="84" t="b">
        <v>0</v>
      </c>
      <c r="J419" s="84" t="b">
        <v>0</v>
      </c>
      <c r="K419" s="84" t="b">
        <v>0</v>
      </c>
      <c r="L419" s="84" t="b">
        <v>0</v>
      </c>
    </row>
    <row r="420" spans="1:12" ht="15">
      <c r="A420" s="84" t="s">
        <v>3338</v>
      </c>
      <c r="B420" s="84" t="s">
        <v>3605</v>
      </c>
      <c r="C420" s="84">
        <v>2</v>
      </c>
      <c r="D420" s="123">
        <v>0.0010395533453299566</v>
      </c>
      <c r="E420" s="123">
        <v>2.1267693926470916</v>
      </c>
      <c r="F420" s="84" t="s">
        <v>3652</v>
      </c>
      <c r="G420" s="84" t="b">
        <v>0</v>
      </c>
      <c r="H420" s="84" t="b">
        <v>0</v>
      </c>
      <c r="I420" s="84" t="b">
        <v>0</v>
      </c>
      <c r="J420" s="84" t="b">
        <v>0</v>
      </c>
      <c r="K420" s="84" t="b">
        <v>0</v>
      </c>
      <c r="L420" s="84" t="b">
        <v>0</v>
      </c>
    </row>
    <row r="421" spans="1:12" ht="15">
      <c r="A421" s="84" t="s">
        <v>3605</v>
      </c>
      <c r="B421" s="84" t="s">
        <v>3606</v>
      </c>
      <c r="C421" s="84">
        <v>2</v>
      </c>
      <c r="D421" s="123">
        <v>0.0010395533453299566</v>
      </c>
      <c r="E421" s="123">
        <v>3.2881373948820665</v>
      </c>
      <c r="F421" s="84" t="s">
        <v>3652</v>
      </c>
      <c r="G421" s="84" t="b">
        <v>0</v>
      </c>
      <c r="H421" s="84" t="b">
        <v>0</v>
      </c>
      <c r="I421" s="84" t="b">
        <v>0</v>
      </c>
      <c r="J421" s="84" t="b">
        <v>1</v>
      </c>
      <c r="K421" s="84" t="b">
        <v>0</v>
      </c>
      <c r="L421" s="84" t="b">
        <v>0</v>
      </c>
    </row>
    <row r="422" spans="1:12" ht="15">
      <c r="A422" s="84" t="s">
        <v>3606</v>
      </c>
      <c r="B422" s="84" t="s">
        <v>3424</v>
      </c>
      <c r="C422" s="84">
        <v>2</v>
      </c>
      <c r="D422" s="123">
        <v>0.0010395533453299566</v>
      </c>
      <c r="E422" s="123">
        <v>2.811016140162404</v>
      </c>
      <c r="F422" s="84" t="s">
        <v>3652</v>
      </c>
      <c r="G422" s="84" t="b">
        <v>1</v>
      </c>
      <c r="H422" s="84" t="b">
        <v>0</v>
      </c>
      <c r="I422" s="84" t="b">
        <v>0</v>
      </c>
      <c r="J422" s="84" t="b">
        <v>0</v>
      </c>
      <c r="K422" s="84" t="b">
        <v>0</v>
      </c>
      <c r="L422" s="84" t="b">
        <v>0</v>
      </c>
    </row>
    <row r="423" spans="1:12" ht="15">
      <c r="A423" s="84" t="s">
        <v>350</v>
      </c>
      <c r="B423" s="84" t="s">
        <v>584</v>
      </c>
      <c r="C423" s="84">
        <v>2</v>
      </c>
      <c r="D423" s="123">
        <v>0.0010395533453299566</v>
      </c>
      <c r="E423" s="123">
        <v>-0.516002037453284</v>
      </c>
      <c r="F423" s="84" t="s">
        <v>3652</v>
      </c>
      <c r="G423" s="84" t="b">
        <v>0</v>
      </c>
      <c r="H423" s="84" t="b">
        <v>0</v>
      </c>
      <c r="I423" s="84" t="b">
        <v>0</v>
      </c>
      <c r="J423" s="84" t="b">
        <v>0</v>
      </c>
      <c r="K423" s="84" t="b">
        <v>0</v>
      </c>
      <c r="L423" s="84" t="b">
        <v>0</v>
      </c>
    </row>
    <row r="424" spans="1:12" ht="15">
      <c r="A424" s="84" t="s">
        <v>3610</v>
      </c>
      <c r="B424" s="84" t="s">
        <v>3468</v>
      </c>
      <c r="C424" s="84">
        <v>2</v>
      </c>
      <c r="D424" s="123">
        <v>0.0010395533453299566</v>
      </c>
      <c r="E424" s="123">
        <v>2.987107399218085</v>
      </c>
      <c r="F424" s="84" t="s">
        <v>3652</v>
      </c>
      <c r="G424" s="84" t="b">
        <v>0</v>
      </c>
      <c r="H424" s="84" t="b">
        <v>0</v>
      </c>
      <c r="I424" s="84" t="b">
        <v>0</v>
      </c>
      <c r="J424" s="84" t="b">
        <v>0</v>
      </c>
      <c r="K424" s="84" t="b">
        <v>0</v>
      </c>
      <c r="L424" s="84" t="b">
        <v>0</v>
      </c>
    </row>
    <row r="425" spans="1:12" ht="15">
      <c r="A425" s="84" t="s">
        <v>3449</v>
      </c>
      <c r="B425" s="84" t="s">
        <v>3611</v>
      </c>
      <c r="C425" s="84">
        <v>2</v>
      </c>
      <c r="D425" s="123">
        <v>0.0010395533453299566</v>
      </c>
      <c r="E425" s="123">
        <v>2.890197386210029</v>
      </c>
      <c r="F425" s="84" t="s">
        <v>3652</v>
      </c>
      <c r="G425" s="84" t="b">
        <v>0</v>
      </c>
      <c r="H425" s="84" t="b">
        <v>0</v>
      </c>
      <c r="I425" s="84" t="b">
        <v>0</v>
      </c>
      <c r="J425" s="84" t="b">
        <v>0</v>
      </c>
      <c r="K425" s="84" t="b">
        <v>0</v>
      </c>
      <c r="L425" s="84" t="b">
        <v>0</v>
      </c>
    </row>
    <row r="426" spans="1:12" ht="15">
      <c r="A426" s="84" t="s">
        <v>3611</v>
      </c>
      <c r="B426" s="84" t="s">
        <v>3612</v>
      </c>
      <c r="C426" s="84">
        <v>2</v>
      </c>
      <c r="D426" s="123">
        <v>0.0010395533453299566</v>
      </c>
      <c r="E426" s="123">
        <v>3.2881373948820665</v>
      </c>
      <c r="F426" s="84" t="s">
        <v>3652</v>
      </c>
      <c r="G426" s="84" t="b">
        <v>0</v>
      </c>
      <c r="H426" s="84" t="b">
        <v>0</v>
      </c>
      <c r="I426" s="84" t="b">
        <v>0</v>
      </c>
      <c r="J426" s="84" t="b">
        <v>0</v>
      </c>
      <c r="K426" s="84" t="b">
        <v>0</v>
      </c>
      <c r="L426" s="84" t="b">
        <v>0</v>
      </c>
    </row>
    <row r="427" spans="1:12" ht="15">
      <c r="A427" s="84" t="s">
        <v>3612</v>
      </c>
      <c r="B427" s="84" t="s">
        <v>3420</v>
      </c>
      <c r="C427" s="84">
        <v>2</v>
      </c>
      <c r="D427" s="123">
        <v>0.0010395533453299566</v>
      </c>
      <c r="E427" s="123">
        <v>2.811016140162404</v>
      </c>
      <c r="F427" s="84" t="s">
        <v>3652</v>
      </c>
      <c r="G427" s="84" t="b">
        <v>0</v>
      </c>
      <c r="H427" s="84" t="b">
        <v>0</v>
      </c>
      <c r="I427" s="84" t="b">
        <v>0</v>
      </c>
      <c r="J427" s="84" t="b">
        <v>0</v>
      </c>
      <c r="K427" s="84" t="b">
        <v>0</v>
      </c>
      <c r="L427" s="84" t="b">
        <v>0</v>
      </c>
    </row>
    <row r="428" spans="1:12" ht="15">
      <c r="A428" s="84" t="s">
        <v>3420</v>
      </c>
      <c r="B428" s="84" t="s">
        <v>3613</v>
      </c>
      <c r="C428" s="84">
        <v>2</v>
      </c>
      <c r="D428" s="123">
        <v>0.0010395533453299566</v>
      </c>
      <c r="E428" s="123">
        <v>2.811016140162404</v>
      </c>
      <c r="F428" s="84" t="s">
        <v>3652</v>
      </c>
      <c r="G428" s="84" t="b">
        <v>0</v>
      </c>
      <c r="H428" s="84" t="b">
        <v>0</v>
      </c>
      <c r="I428" s="84" t="b">
        <v>0</v>
      </c>
      <c r="J428" s="84" t="b">
        <v>0</v>
      </c>
      <c r="K428" s="84" t="b">
        <v>1</v>
      </c>
      <c r="L428" s="84" t="b">
        <v>0</v>
      </c>
    </row>
    <row r="429" spans="1:12" ht="15">
      <c r="A429" s="84" t="s">
        <v>3613</v>
      </c>
      <c r="B429" s="84" t="s">
        <v>3370</v>
      </c>
      <c r="C429" s="84">
        <v>2</v>
      </c>
      <c r="D429" s="123">
        <v>0.0010395533453299566</v>
      </c>
      <c r="E429" s="123">
        <v>2.5477747053878224</v>
      </c>
      <c r="F429" s="84" t="s">
        <v>3652</v>
      </c>
      <c r="G429" s="84" t="b">
        <v>0</v>
      </c>
      <c r="H429" s="84" t="b">
        <v>1</v>
      </c>
      <c r="I429" s="84" t="b">
        <v>0</v>
      </c>
      <c r="J429" s="84" t="b">
        <v>0</v>
      </c>
      <c r="K429" s="84" t="b">
        <v>0</v>
      </c>
      <c r="L429" s="84" t="b">
        <v>0</v>
      </c>
    </row>
    <row r="430" spans="1:12" ht="15">
      <c r="A430" s="84" t="s">
        <v>3370</v>
      </c>
      <c r="B430" s="84" t="s">
        <v>3614</v>
      </c>
      <c r="C430" s="84">
        <v>2</v>
      </c>
      <c r="D430" s="123">
        <v>0.0010395533453299566</v>
      </c>
      <c r="E430" s="123">
        <v>2.5477747053878224</v>
      </c>
      <c r="F430" s="84" t="s">
        <v>3652</v>
      </c>
      <c r="G430" s="84" t="b">
        <v>0</v>
      </c>
      <c r="H430" s="84" t="b">
        <v>0</v>
      </c>
      <c r="I430" s="84" t="b">
        <v>0</v>
      </c>
      <c r="J430" s="84" t="b">
        <v>0</v>
      </c>
      <c r="K430" s="84" t="b">
        <v>1</v>
      </c>
      <c r="L430" s="84" t="b">
        <v>0</v>
      </c>
    </row>
    <row r="431" spans="1:12" ht="15">
      <c r="A431" s="84" t="s">
        <v>3614</v>
      </c>
      <c r="B431" s="84" t="s">
        <v>3615</v>
      </c>
      <c r="C431" s="84">
        <v>2</v>
      </c>
      <c r="D431" s="123">
        <v>0.0010395533453299566</v>
      </c>
      <c r="E431" s="123">
        <v>3.2881373948820665</v>
      </c>
      <c r="F431" s="84" t="s">
        <v>3652</v>
      </c>
      <c r="G431" s="84" t="b">
        <v>0</v>
      </c>
      <c r="H431" s="84" t="b">
        <v>1</v>
      </c>
      <c r="I431" s="84" t="b">
        <v>0</v>
      </c>
      <c r="J431" s="84" t="b">
        <v>0</v>
      </c>
      <c r="K431" s="84" t="b">
        <v>0</v>
      </c>
      <c r="L431" s="84" t="b">
        <v>0</v>
      </c>
    </row>
    <row r="432" spans="1:12" ht="15">
      <c r="A432" s="84" t="s">
        <v>3615</v>
      </c>
      <c r="B432" s="84" t="s">
        <v>3616</v>
      </c>
      <c r="C432" s="84">
        <v>2</v>
      </c>
      <c r="D432" s="123">
        <v>0.0010395533453299566</v>
      </c>
      <c r="E432" s="123">
        <v>3.2881373948820665</v>
      </c>
      <c r="F432" s="84" t="s">
        <v>3652</v>
      </c>
      <c r="G432" s="84" t="b">
        <v>0</v>
      </c>
      <c r="H432" s="84" t="b">
        <v>0</v>
      </c>
      <c r="I432" s="84" t="b">
        <v>0</v>
      </c>
      <c r="J432" s="84" t="b">
        <v>0</v>
      </c>
      <c r="K432" s="84" t="b">
        <v>0</v>
      </c>
      <c r="L432" s="84" t="b">
        <v>0</v>
      </c>
    </row>
    <row r="433" spans="1:12" ht="15">
      <c r="A433" s="84" t="s">
        <v>3616</v>
      </c>
      <c r="B433" s="84" t="s">
        <v>3617</v>
      </c>
      <c r="C433" s="84">
        <v>2</v>
      </c>
      <c r="D433" s="123">
        <v>0.0010395533453299566</v>
      </c>
      <c r="E433" s="123">
        <v>3.2881373948820665</v>
      </c>
      <c r="F433" s="84" t="s">
        <v>3652</v>
      </c>
      <c r="G433" s="84" t="b">
        <v>0</v>
      </c>
      <c r="H433" s="84" t="b">
        <v>0</v>
      </c>
      <c r="I433" s="84" t="b">
        <v>0</v>
      </c>
      <c r="J433" s="84" t="b">
        <v>0</v>
      </c>
      <c r="K433" s="84" t="b">
        <v>0</v>
      </c>
      <c r="L433" s="84" t="b">
        <v>0</v>
      </c>
    </row>
    <row r="434" spans="1:12" ht="15">
      <c r="A434" s="84" t="s">
        <v>3617</v>
      </c>
      <c r="B434" s="84" t="s">
        <v>3618</v>
      </c>
      <c r="C434" s="84">
        <v>2</v>
      </c>
      <c r="D434" s="123">
        <v>0.0010395533453299566</v>
      </c>
      <c r="E434" s="123">
        <v>3.2881373948820665</v>
      </c>
      <c r="F434" s="84" t="s">
        <v>3652</v>
      </c>
      <c r="G434" s="84" t="b">
        <v>0</v>
      </c>
      <c r="H434" s="84" t="b">
        <v>0</v>
      </c>
      <c r="I434" s="84" t="b">
        <v>0</v>
      </c>
      <c r="J434" s="84" t="b">
        <v>0</v>
      </c>
      <c r="K434" s="84" t="b">
        <v>0</v>
      </c>
      <c r="L434" s="84" t="b">
        <v>0</v>
      </c>
    </row>
    <row r="435" spans="1:12" ht="15">
      <c r="A435" s="84" t="s">
        <v>3618</v>
      </c>
      <c r="B435" s="84" t="s">
        <v>3619</v>
      </c>
      <c r="C435" s="84">
        <v>2</v>
      </c>
      <c r="D435" s="123">
        <v>0.0010395533453299566</v>
      </c>
      <c r="E435" s="123">
        <v>3.2881373948820665</v>
      </c>
      <c r="F435" s="84" t="s">
        <v>3652</v>
      </c>
      <c r="G435" s="84" t="b">
        <v>0</v>
      </c>
      <c r="H435" s="84" t="b">
        <v>0</v>
      </c>
      <c r="I435" s="84" t="b">
        <v>0</v>
      </c>
      <c r="J435" s="84" t="b">
        <v>0</v>
      </c>
      <c r="K435" s="84" t="b">
        <v>0</v>
      </c>
      <c r="L435" s="84" t="b">
        <v>0</v>
      </c>
    </row>
    <row r="436" spans="1:12" ht="15">
      <c r="A436" s="84" t="s">
        <v>3619</v>
      </c>
      <c r="B436" s="84" t="s">
        <v>2868</v>
      </c>
      <c r="C436" s="84">
        <v>2</v>
      </c>
      <c r="D436" s="123">
        <v>0.0010395533453299566</v>
      </c>
      <c r="E436" s="123">
        <v>2.1578036263870604</v>
      </c>
      <c r="F436" s="84" t="s">
        <v>3652</v>
      </c>
      <c r="G436" s="84" t="b">
        <v>0</v>
      </c>
      <c r="H436" s="84" t="b">
        <v>0</v>
      </c>
      <c r="I436" s="84" t="b">
        <v>0</v>
      </c>
      <c r="J436" s="84" t="b">
        <v>0</v>
      </c>
      <c r="K436" s="84" t="b">
        <v>0</v>
      </c>
      <c r="L436" s="84" t="b">
        <v>0</v>
      </c>
    </row>
    <row r="437" spans="1:12" ht="15">
      <c r="A437" s="84" t="s">
        <v>2842</v>
      </c>
      <c r="B437" s="84" t="s">
        <v>2845</v>
      </c>
      <c r="C437" s="84">
        <v>2</v>
      </c>
      <c r="D437" s="123">
        <v>0.0010395533453299566</v>
      </c>
      <c r="E437" s="123">
        <v>0.5979413148535527</v>
      </c>
      <c r="F437" s="84" t="s">
        <v>3652</v>
      </c>
      <c r="G437" s="84" t="b">
        <v>0</v>
      </c>
      <c r="H437" s="84" t="b">
        <v>0</v>
      </c>
      <c r="I437" s="84" t="b">
        <v>0</v>
      </c>
      <c r="J437" s="84" t="b">
        <v>0</v>
      </c>
      <c r="K437" s="84" t="b">
        <v>0</v>
      </c>
      <c r="L437" s="84" t="b">
        <v>0</v>
      </c>
    </row>
    <row r="438" spans="1:12" ht="15">
      <c r="A438" s="84" t="s">
        <v>3362</v>
      </c>
      <c r="B438" s="84" t="s">
        <v>602</v>
      </c>
      <c r="C438" s="84">
        <v>2</v>
      </c>
      <c r="D438" s="123">
        <v>0.0010395533453299566</v>
      </c>
      <c r="E438" s="123">
        <v>0.556145945863137</v>
      </c>
      <c r="F438" s="84" t="s">
        <v>3652</v>
      </c>
      <c r="G438" s="84" t="b">
        <v>0</v>
      </c>
      <c r="H438" s="84" t="b">
        <v>0</v>
      </c>
      <c r="I438" s="84" t="b">
        <v>0</v>
      </c>
      <c r="J438" s="84" t="b">
        <v>0</v>
      </c>
      <c r="K438" s="84" t="b">
        <v>0</v>
      </c>
      <c r="L438" s="84" t="b">
        <v>0</v>
      </c>
    </row>
    <row r="439" spans="1:12" ht="15">
      <c r="A439" s="84" t="s">
        <v>3627</v>
      </c>
      <c r="B439" s="84" t="s">
        <v>3505</v>
      </c>
      <c r="C439" s="84">
        <v>2</v>
      </c>
      <c r="D439" s="123">
        <v>0.0010395533453299566</v>
      </c>
      <c r="E439" s="123">
        <v>3.112046135826385</v>
      </c>
      <c r="F439" s="84" t="s">
        <v>3652</v>
      </c>
      <c r="G439" s="84" t="b">
        <v>1</v>
      </c>
      <c r="H439" s="84" t="b">
        <v>0</v>
      </c>
      <c r="I439" s="84" t="b">
        <v>0</v>
      </c>
      <c r="J439" s="84" t="b">
        <v>0</v>
      </c>
      <c r="K439" s="84" t="b">
        <v>0</v>
      </c>
      <c r="L439" s="84" t="b">
        <v>0</v>
      </c>
    </row>
    <row r="440" spans="1:12" ht="15">
      <c r="A440" s="84" t="s">
        <v>3505</v>
      </c>
      <c r="B440" s="84" t="s">
        <v>363</v>
      </c>
      <c r="C440" s="84">
        <v>2</v>
      </c>
      <c r="D440" s="123">
        <v>0.0010395533453299566</v>
      </c>
      <c r="E440" s="123">
        <v>2.5679780914761094</v>
      </c>
      <c r="F440" s="84" t="s">
        <v>3652</v>
      </c>
      <c r="G440" s="84" t="b">
        <v>0</v>
      </c>
      <c r="H440" s="84" t="b">
        <v>0</v>
      </c>
      <c r="I440" s="84" t="b">
        <v>0</v>
      </c>
      <c r="J440" s="84" t="b">
        <v>0</v>
      </c>
      <c r="K440" s="84" t="b">
        <v>0</v>
      </c>
      <c r="L440" s="84" t="b">
        <v>0</v>
      </c>
    </row>
    <row r="441" spans="1:12" ht="15">
      <c r="A441" s="84" t="s">
        <v>363</v>
      </c>
      <c r="B441" s="84" t="s">
        <v>3628</v>
      </c>
      <c r="C441" s="84">
        <v>2</v>
      </c>
      <c r="D441" s="123">
        <v>0.0010395533453299566</v>
      </c>
      <c r="E441" s="123">
        <v>2.2089561488344414</v>
      </c>
      <c r="F441" s="84" t="s">
        <v>3652</v>
      </c>
      <c r="G441" s="84" t="b">
        <v>0</v>
      </c>
      <c r="H441" s="84" t="b">
        <v>0</v>
      </c>
      <c r="I441" s="84" t="b">
        <v>0</v>
      </c>
      <c r="J441" s="84" t="b">
        <v>0</v>
      </c>
      <c r="K441" s="84" t="b">
        <v>0</v>
      </c>
      <c r="L441" s="84" t="b">
        <v>0</v>
      </c>
    </row>
    <row r="442" spans="1:12" ht="15">
      <c r="A442" s="84" t="s">
        <v>3628</v>
      </c>
      <c r="B442" s="84" t="s">
        <v>2849</v>
      </c>
      <c r="C442" s="84">
        <v>2</v>
      </c>
      <c r="D442" s="123">
        <v>0.0010395533453299566</v>
      </c>
      <c r="E442" s="123">
        <v>2.0840174122261415</v>
      </c>
      <c r="F442" s="84" t="s">
        <v>3652</v>
      </c>
      <c r="G442" s="84" t="b">
        <v>0</v>
      </c>
      <c r="H442" s="84" t="b">
        <v>0</v>
      </c>
      <c r="I442" s="84" t="b">
        <v>0</v>
      </c>
      <c r="J442" s="84" t="b">
        <v>0</v>
      </c>
      <c r="K442" s="84" t="b">
        <v>0</v>
      </c>
      <c r="L442" s="84" t="b">
        <v>0</v>
      </c>
    </row>
    <row r="443" spans="1:12" ht="15">
      <c r="A443" s="84" t="s">
        <v>355</v>
      </c>
      <c r="B443" s="84" t="s">
        <v>3629</v>
      </c>
      <c r="C443" s="84">
        <v>2</v>
      </c>
      <c r="D443" s="123">
        <v>0.0010395533453299566</v>
      </c>
      <c r="E443" s="123">
        <v>2.686077403554104</v>
      </c>
      <c r="F443" s="84" t="s">
        <v>3652</v>
      </c>
      <c r="G443" s="84" t="b">
        <v>0</v>
      </c>
      <c r="H443" s="84" t="b">
        <v>0</v>
      </c>
      <c r="I443" s="84" t="b">
        <v>0</v>
      </c>
      <c r="J443" s="84" t="b">
        <v>0</v>
      </c>
      <c r="K443" s="84" t="b">
        <v>0</v>
      </c>
      <c r="L443" s="84" t="b">
        <v>0</v>
      </c>
    </row>
    <row r="444" spans="1:12" ht="15">
      <c r="A444" s="84" t="s">
        <v>3629</v>
      </c>
      <c r="B444" s="84" t="s">
        <v>3357</v>
      </c>
      <c r="C444" s="84">
        <v>2</v>
      </c>
      <c r="D444" s="123">
        <v>0.0010395533453299566</v>
      </c>
      <c r="E444" s="123">
        <v>2.4752240382392108</v>
      </c>
      <c r="F444" s="84" t="s">
        <v>3652</v>
      </c>
      <c r="G444" s="84" t="b">
        <v>0</v>
      </c>
      <c r="H444" s="84" t="b">
        <v>0</v>
      </c>
      <c r="I444" s="84" t="b">
        <v>0</v>
      </c>
      <c r="J444" s="84" t="b">
        <v>0</v>
      </c>
      <c r="K444" s="84" t="b">
        <v>0</v>
      </c>
      <c r="L444" s="84" t="b">
        <v>0</v>
      </c>
    </row>
    <row r="445" spans="1:12" ht="15">
      <c r="A445" s="84" t="s">
        <v>3357</v>
      </c>
      <c r="B445" s="84" t="s">
        <v>3438</v>
      </c>
      <c r="C445" s="84">
        <v>2</v>
      </c>
      <c r="D445" s="123">
        <v>0.0010395533453299566</v>
      </c>
      <c r="E445" s="123">
        <v>2.0772840295671733</v>
      </c>
      <c r="F445" s="84" t="s">
        <v>3652</v>
      </c>
      <c r="G445" s="84" t="b">
        <v>0</v>
      </c>
      <c r="H445" s="84" t="b">
        <v>0</v>
      </c>
      <c r="I445" s="84" t="b">
        <v>0</v>
      </c>
      <c r="J445" s="84" t="b">
        <v>0</v>
      </c>
      <c r="K445" s="84" t="b">
        <v>0</v>
      </c>
      <c r="L445" s="84" t="b">
        <v>0</v>
      </c>
    </row>
    <row r="446" spans="1:12" ht="15">
      <c r="A446" s="84" t="s">
        <v>3410</v>
      </c>
      <c r="B446" s="84" t="s">
        <v>2872</v>
      </c>
      <c r="C446" s="84">
        <v>2</v>
      </c>
      <c r="D446" s="123">
        <v>0.0010395533453299566</v>
      </c>
      <c r="E446" s="123">
        <v>2.003706661037547</v>
      </c>
      <c r="F446" s="84" t="s">
        <v>3652</v>
      </c>
      <c r="G446" s="84" t="b">
        <v>0</v>
      </c>
      <c r="H446" s="84" t="b">
        <v>0</v>
      </c>
      <c r="I446" s="84" t="b">
        <v>0</v>
      </c>
      <c r="J446" s="84" t="b">
        <v>0</v>
      </c>
      <c r="K446" s="84" t="b">
        <v>0</v>
      </c>
      <c r="L446" s="84" t="b">
        <v>0</v>
      </c>
    </row>
    <row r="447" spans="1:12" ht="15">
      <c r="A447" s="84" t="s">
        <v>2872</v>
      </c>
      <c r="B447" s="84" t="s">
        <v>3630</v>
      </c>
      <c r="C447" s="84">
        <v>2</v>
      </c>
      <c r="D447" s="123">
        <v>0.0010395533453299566</v>
      </c>
      <c r="E447" s="123">
        <v>2.5477747053878224</v>
      </c>
      <c r="F447" s="84" t="s">
        <v>3652</v>
      </c>
      <c r="G447" s="84" t="b">
        <v>0</v>
      </c>
      <c r="H447" s="84" t="b">
        <v>0</v>
      </c>
      <c r="I447" s="84" t="b">
        <v>0</v>
      </c>
      <c r="J447" s="84" t="b">
        <v>0</v>
      </c>
      <c r="K447" s="84" t="b">
        <v>0</v>
      </c>
      <c r="L447" s="84" t="b">
        <v>0</v>
      </c>
    </row>
    <row r="448" spans="1:12" ht="15">
      <c r="A448" s="84" t="s">
        <v>3630</v>
      </c>
      <c r="B448" s="84" t="s">
        <v>3631</v>
      </c>
      <c r="C448" s="84">
        <v>2</v>
      </c>
      <c r="D448" s="123">
        <v>0.0010395533453299566</v>
      </c>
      <c r="E448" s="123">
        <v>3.2881373948820665</v>
      </c>
      <c r="F448" s="84" t="s">
        <v>3652</v>
      </c>
      <c r="G448" s="84" t="b">
        <v>0</v>
      </c>
      <c r="H448" s="84" t="b">
        <v>0</v>
      </c>
      <c r="I448" s="84" t="b">
        <v>0</v>
      </c>
      <c r="J448" s="84" t="b">
        <v>0</v>
      </c>
      <c r="K448" s="84" t="b">
        <v>0</v>
      </c>
      <c r="L448" s="84" t="b">
        <v>0</v>
      </c>
    </row>
    <row r="449" spans="1:12" ht="15">
      <c r="A449" s="84" t="s">
        <v>3631</v>
      </c>
      <c r="B449" s="84" t="s">
        <v>3385</v>
      </c>
      <c r="C449" s="84">
        <v>2</v>
      </c>
      <c r="D449" s="123">
        <v>0.0010395533453299566</v>
      </c>
      <c r="E449" s="123">
        <v>2.6349248811067225</v>
      </c>
      <c r="F449" s="84" t="s">
        <v>3652</v>
      </c>
      <c r="G449" s="84" t="b">
        <v>0</v>
      </c>
      <c r="H449" s="84" t="b">
        <v>0</v>
      </c>
      <c r="I449" s="84" t="b">
        <v>0</v>
      </c>
      <c r="J449" s="84" t="b">
        <v>0</v>
      </c>
      <c r="K449" s="84" t="b">
        <v>0</v>
      </c>
      <c r="L449" s="84" t="b">
        <v>0</v>
      </c>
    </row>
    <row r="450" spans="1:12" ht="15">
      <c r="A450" s="84" t="s">
        <v>3416</v>
      </c>
      <c r="B450" s="84" t="s">
        <v>3462</v>
      </c>
      <c r="C450" s="84">
        <v>2</v>
      </c>
      <c r="D450" s="123">
        <v>0.0010395533453299566</v>
      </c>
      <c r="E450" s="123">
        <v>2.5099861444984226</v>
      </c>
      <c r="F450" s="84" t="s">
        <v>3652</v>
      </c>
      <c r="G450" s="84" t="b">
        <v>0</v>
      </c>
      <c r="H450" s="84" t="b">
        <v>0</v>
      </c>
      <c r="I450" s="84" t="b">
        <v>0</v>
      </c>
      <c r="J450" s="84" t="b">
        <v>0</v>
      </c>
      <c r="K450" s="84" t="b">
        <v>0</v>
      </c>
      <c r="L450" s="84" t="b">
        <v>0</v>
      </c>
    </row>
    <row r="451" spans="1:12" ht="15">
      <c r="A451" s="84" t="s">
        <v>3462</v>
      </c>
      <c r="B451" s="84" t="s">
        <v>3633</v>
      </c>
      <c r="C451" s="84">
        <v>2</v>
      </c>
      <c r="D451" s="123">
        <v>0.0010395533453299566</v>
      </c>
      <c r="E451" s="123">
        <v>2.987107399218085</v>
      </c>
      <c r="F451" s="84" t="s">
        <v>3652</v>
      </c>
      <c r="G451" s="84" t="b">
        <v>0</v>
      </c>
      <c r="H451" s="84" t="b">
        <v>0</v>
      </c>
      <c r="I451" s="84" t="b">
        <v>0</v>
      </c>
      <c r="J451" s="84" t="b">
        <v>0</v>
      </c>
      <c r="K451" s="84" t="b">
        <v>0</v>
      </c>
      <c r="L451" s="84" t="b">
        <v>0</v>
      </c>
    </row>
    <row r="452" spans="1:12" ht="15">
      <c r="A452" s="84" t="s">
        <v>3633</v>
      </c>
      <c r="B452" s="84" t="s">
        <v>3634</v>
      </c>
      <c r="C452" s="84">
        <v>2</v>
      </c>
      <c r="D452" s="123">
        <v>0.0010395533453299566</v>
      </c>
      <c r="E452" s="123">
        <v>3.2881373948820665</v>
      </c>
      <c r="F452" s="84" t="s">
        <v>3652</v>
      </c>
      <c r="G452" s="84" t="b">
        <v>0</v>
      </c>
      <c r="H452" s="84" t="b">
        <v>0</v>
      </c>
      <c r="I452" s="84" t="b">
        <v>0</v>
      </c>
      <c r="J452" s="84" t="b">
        <v>0</v>
      </c>
      <c r="K452" s="84" t="b">
        <v>1</v>
      </c>
      <c r="L452" s="84" t="b">
        <v>0</v>
      </c>
    </row>
    <row r="453" spans="1:12" ht="15">
      <c r="A453" s="84" t="s">
        <v>3634</v>
      </c>
      <c r="B453" s="84" t="s">
        <v>350</v>
      </c>
      <c r="C453" s="84">
        <v>2</v>
      </c>
      <c r="D453" s="123">
        <v>0.0010395533453299566</v>
      </c>
      <c r="E453" s="123">
        <v>1.7083537982652564</v>
      </c>
      <c r="F453" s="84" t="s">
        <v>3652</v>
      </c>
      <c r="G453" s="84" t="b">
        <v>0</v>
      </c>
      <c r="H453" s="84" t="b">
        <v>1</v>
      </c>
      <c r="I453" s="84" t="b">
        <v>0</v>
      </c>
      <c r="J453" s="84" t="b">
        <v>0</v>
      </c>
      <c r="K453" s="84" t="b">
        <v>0</v>
      </c>
      <c r="L453" s="84" t="b">
        <v>0</v>
      </c>
    </row>
    <row r="454" spans="1:12" ht="15">
      <c r="A454" s="84" t="s">
        <v>350</v>
      </c>
      <c r="B454" s="84" t="s">
        <v>595</v>
      </c>
      <c r="C454" s="84">
        <v>2</v>
      </c>
      <c r="D454" s="123">
        <v>0.0010395533453299566</v>
      </c>
      <c r="E454" s="123">
        <v>1.4430393548678095</v>
      </c>
      <c r="F454" s="84" t="s">
        <v>3652</v>
      </c>
      <c r="G454" s="84" t="b">
        <v>0</v>
      </c>
      <c r="H454" s="84" t="b">
        <v>0</v>
      </c>
      <c r="I454" s="84" t="b">
        <v>0</v>
      </c>
      <c r="J454" s="84" t="b">
        <v>0</v>
      </c>
      <c r="K454" s="84" t="b">
        <v>0</v>
      </c>
      <c r="L454" s="84" t="b">
        <v>0</v>
      </c>
    </row>
    <row r="455" spans="1:12" ht="15">
      <c r="A455" s="84" t="s">
        <v>595</v>
      </c>
      <c r="B455" s="84" t="s">
        <v>254</v>
      </c>
      <c r="C455" s="84">
        <v>2</v>
      </c>
      <c r="D455" s="123">
        <v>0.0010395533453299566</v>
      </c>
      <c r="E455" s="123">
        <v>3.2881373948820665</v>
      </c>
      <c r="F455" s="84" t="s">
        <v>3652</v>
      </c>
      <c r="G455" s="84" t="b">
        <v>0</v>
      </c>
      <c r="H455" s="84" t="b">
        <v>0</v>
      </c>
      <c r="I455" s="84" t="b">
        <v>0</v>
      </c>
      <c r="J455" s="84" t="b">
        <v>0</v>
      </c>
      <c r="K455" s="84" t="b">
        <v>0</v>
      </c>
      <c r="L455" s="84" t="b">
        <v>0</v>
      </c>
    </row>
    <row r="456" spans="1:12" ht="15">
      <c r="A456" s="84" t="s">
        <v>254</v>
      </c>
      <c r="B456" s="84" t="s">
        <v>377</v>
      </c>
      <c r="C456" s="84">
        <v>2</v>
      </c>
      <c r="D456" s="123">
        <v>0.0010395533453299566</v>
      </c>
      <c r="E456" s="123">
        <v>3.2881373948820665</v>
      </c>
      <c r="F456" s="84" t="s">
        <v>3652</v>
      </c>
      <c r="G456" s="84" t="b">
        <v>0</v>
      </c>
      <c r="H456" s="84" t="b">
        <v>0</v>
      </c>
      <c r="I456" s="84" t="b">
        <v>0</v>
      </c>
      <c r="J456" s="84" t="b">
        <v>0</v>
      </c>
      <c r="K456" s="84" t="b">
        <v>0</v>
      </c>
      <c r="L456" s="84" t="b">
        <v>0</v>
      </c>
    </row>
    <row r="457" spans="1:12" ht="15">
      <c r="A457" s="84" t="s">
        <v>584</v>
      </c>
      <c r="B457" s="84" t="s">
        <v>3635</v>
      </c>
      <c r="C457" s="84">
        <v>2</v>
      </c>
      <c r="D457" s="123">
        <v>0.0010395533453299566</v>
      </c>
      <c r="E457" s="123">
        <v>1.528469550192436</v>
      </c>
      <c r="F457" s="84" t="s">
        <v>3652</v>
      </c>
      <c r="G457" s="84" t="b">
        <v>0</v>
      </c>
      <c r="H457" s="84" t="b">
        <v>0</v>
      </c>
      <c r="I457" s="84" t="b">
        <v>0</v>
      </c>
      <c r="J457" s="84" t="b">
        <v>0</v>
      </c>
      <c r="K457" s="84" t="b">
        <v>0</v>
      </c>
      <c r="L457" s="84" t="b">
        <v>0</v>
      </c>
    </row>
    <row r="458" spans="1:12" ht="15">
      <c r="A458" s="84" t="s">
        <v>3636</v>
      </c>
      <c r="B458" s="84" t="s">
        <v>354</v>
      </c>
      <c r="C458" s="84">
        <v>2</v>
      </c>
      <c r="D458" s="123">
        <v>0.0010395533453299566</v>
      </c>
      <c r="E458" s="123">
        <v>2.890197386210029</v>
      </c>
      <c r="F458" s="84" t="s">
        <v>3652</v>
      </c>
      <c r="G458" s="84" t="b">
        <v>1</v>
      </c>
      <c r="H458" s="84" t="b">
        <v>0</v>
      </c>
      <c r="I458" s="84" t="b">
        <v>0</v>
      </c>
      <c r="J458" s="84" t="b">
        <v>0</v>
      </c>
      <c r="K458" s="84" t="b">
        <v>0</v>
      </c>
      <c r="L458" s="84" t="b">
        <v>0</v>
      </c>
    </row>
    <row r="459" spans="1:12" ht="15">
      <c r="A459" s="84" t="s">
        <v>354</v>
      </c>
      <c r="B459" s="84" t="s">
        <v>3637</v>
      </c>
      <c r="C459" s="84">
        <v>2</v>
      </c>
      <c r="D459" s="123">
        <v>0.0010395533453299566</v>
      </c>
      <c r="E459" s="123">
        <v>2.890197386210029</v>
      </c>
      <c r="F459" s="84" t="s">
        <v>3652</v>
      </c>
      <c r="G459" s="84" t="b">
        <v>0</v>
      </c>
      <c r="H459" s="84" t="b">
        <v>0</v>
      </c>
      <c r="I459" s="84" t="b">
        <v>0</v>
      </c>
      <c r="J459" s="84" t="b">
        <v>0</v>
      </c>
      <c r="K459" s="84" t="b">
        <v>0</v>
      </c>
      <c r="L459" s="84" t="b">
        <v>0</v>
      </c>
    </row>
    <row r="460" spans="1:12" ht="15">
      <c r="A460" s="84" t="s">
        <v>3637</v>
      </c>
      <c r="B460" s="84" t="s">
        <v>3638</v>
      </c>
      <c r="C460" s="84">
        <v>2</v>
      </c>
      <c r="D460" s="123">
        <v>0.0010395533453299566</v>
      </c>
      <c r="E460" s="123">
        <v>3.2881373948820665</v>
      </c>
      <c r="F460" s="84" t="s">
        <v>3652</v>
      </c>
      <c r="G460" s="84" t="b">
        <v>0</v>
      </c>
      <c r="H460" s="84" t="b">
        <v>0</v>
      </c>
      <c r="I460" s="84" t="b">
        <v>0</v>
      </c>
      <c r="J460" s="84" t="b">
        <v>0</v>
      </c>
      <c r="K460" s="84" t="b">
        <v>0</v>
      </c>
      <c r="L460" s="84" t="b">
        <v>0</v>
      </c>
    </row>
    <row r="461" spans="1:12" ht="15">
      <c r="A461" s="84" t="s">
        <v>3638</v>
      </c>
      <c r="B461" s="84" t="s">
        <v>3639</v>
      </c>
      <c r="C461" s="84">
        <v>2</v>
      </c>
      <c r="D461" s="123">
        <v>0.0010395533453299566</v>
      </c>
      <c r="E461" s="123">
        <v>3.2881373948820665</v>
      </c>
      <c r="F461" s="84" t="s">
        <v>3652</v>
      </c>
      <c r="G461" s="84" t="b">
        <v>0</v>
      </c>
      <c r="H461" s="84" t="b">
        <v>0</v>
      </c>
      <c r="I461" s="84" t="b">
        <v>0</v>
      </c>
      <c r="J461" s="84" t="b">
        <v>0</v>
      </c>
      <c r="K461" s="84" t="b">
        <v>0</v>
      </c>
      <c r="L461" s="84" t="b">
        <v>0</v>
      </c>
    </row>
    <row r="462" spans="1:12" ht="15">
      <c r="A462" s="84" t="s">
        <v>3639</v>
      </c>
      <c r="B462" s="84" t="s">
        <v>2839</v>
      </c>
      <c r="C462" s="84">
        <v>2</v>
      </c>
      <c r="D462" s="123">
        <v>0.0010395533453299566</v>
      </c>
      <c r="E462" s="123">
        <v>1.9170695326103302</v>
      </c>
      <c r="F462" s="84" t="s">
        <v>3652</v>
      </c>
      <c r="G462" s="84" t="b">
        <v>0</v>
      </c>
      <c r="H462" s="84" t="b">
        <v>0</v>
      </c>
      <c r="I462" s="84" t="b">
        <v>0</v>
      </c>
      <c r="J462" s="84" t="b">
        <v>0</v>
      </c>
      <c r="K462" s="84" t="b">
        <v>0</v>
      </c>
      <c r="L462" s="84" t="b">
        <v>0</v>
      </c>
    </row>
    <row r="463" spans="1:12" ht="15">
      <c r="A463" s="84" t="s">
        <v>2839</v>
      </c>
      <c r="B463" s="84" t="s">
        <v>3457</v>
      </c>
      <c r="C463" s="84">
        <v>2</v>
      </c>
      <c r="D463" s="123">
        <v>0.0010395533453299566</v>
      </c>
      <c r="E463" s="123">
        <v>1.5191295239382925</v>
      </c>
      <c r="F463" s="84" t="s">
        <v>3652</v>
      </c>
      <c r="G463" s="84" t="b">
        <v>0</v>
      </c>
      <c r="H463" s="84" t="b">
        <v>0</v>
      </c>
      <c r="I463" s="84" t="b">
        <v>0</v>
      </c>
      <c r="J463" s="84" t="b">
        <v>0</v>
      </c>
      <c r="K463" s="84" t="b">
        <v>0</v>
      </c>
      <c r="L463" s="84" t="b">
        <v>0</v>
      </c>
    </row>
    <row r="464" spans="1:12" ht="15">
      <c r="A464" s="84" t="s">
        <v>3457</v>
      </c>
      <c r="B464" s="84" t="s">
        <v>3496</v>
      </c>
      <c r="C464" s="84">
        <v>2</v>
      </c>
      <c r="D464" s="123">
        <v>0.0010395533453299566</v>
      </c>
      <c r="E464" s="123">
        <v>2.5891673905460477</v>
      </c>
      <c r="F464" s="84" t="s">
        <v>3652</v>
      </c>
      <c r="G464" s="84" t="b">
        <v>0</v>
      </c>
      <c r="H464" s="84" t="b">
        <v>0</v>
      </c>
      <c r="I464" s="84" t="b">
        <v>0</v>
      </c>
      <c r="J464" s="84" t="b">
        <v>0</v>
      </c>
      <c r="K464" s="84" t="b">
        <v>0</v>
      </c>
      <c r="L464" s="84" t="b">
        <v>0</v>
      </c>
    </row>
    <row r="465" spans="1:12" ht="15">
      <c r="A465" s="84" t="s">
        <v>3440</v>
      </c>
      <c r="B465" s="84" t="s">
        <v>2230</v>
      </c>
      <c r="C465" s="84">
        <v>2</v>
      </c>
      <c r="D465" s="123">
        <v>0.0010395533453299566</v>
      </c>
      <c r="E465" s="123">
        <v>2.890197386210029</v>
      </c>
      <c r="F465" s="84" t="s">
        <v>3652</v>
      </c>
      <c r="G465" s="84" t="b">
        <v>0</v>
      </c>
      <c r="H465" s="84" t="b">
        <v>0</v>
      </c>
      <c r="I465" s="84" t="b">
        <v>0</v>
      </c>
      <c r="J465" s="84" t="b">
        <v>0</v>
      </c>
      <c r="K465" s="84" t="b">
        <v>0</v>
      </c>
      <c r="L465" s="84" t="b">
        <v>0</v>
      </c>
    </row>
    <row r="466" spans="1:12" ht="15">
      <c r="A466" s="84" t="s">
        <v>3403</v>
      </c>
      <c r="B466" s="84" t="s">
        <v>3640</v>
      </c>
      <c r="C466" s="84">
        <v>2</v>
      </c>
      <c r="D466" s="123">
        <v>0.0010395533453299566</v>
      </c>
      <c r="E466" s="123">
        <v>2.744069350531791</v>
      </c>
      <c r="F466" s="84" t="s">
        <v>3652</v>
      </c>
      <c r="G466" s="84" t="b">
        <v>1</v>
      </c>
      <c r="H466" s="84" t="b">
        <v>0</v>
      </c>
      <c r="I466" s="84" t="b">
        <v>0</v>
      </c>
      <c r="J466" s="84" t="b">
        <v>0</v>
      </c>
      <c r="K466" s="84" t="b">
        <v>0</v>
      </c>
      <c r="L466" s="84" t="b">
        <v>0</v>
      </c>
    </row>
    <row r="467" spans="1:12" ht="15">
      <c r="A467" s="84" t="s">
        <v>3641</v>
      </c>
      <c r="B467" s="84" t="s">
        <v>3373</v>
      </c>
      <c r="C467" s="84">
        <v>2</v>
      </c>
      <c r="D467" s="123">
        <v>0.0010395533453299566</v>
      </c>
      <c r="E467" s="123">
        <v>2.5891673905460477</v>
      </c>
      <c r="F467" s="84" t="s">
        <v>3652</v>
      </c>
      <c r="G467" s="84" t="b">
        <v>0</v>
      </c>
      <c r="H467" s="84" t="b">
        <v>0</v>
      </c>
      <c r="I467" s="84" t="b">
        <v>0</v>
      </c>
      <c r="J467" s="84" t="b">
        <v>0</v>
      </c>
      <c r="K467" s="84" t="b">
        <v>0</v>
      </c>
      <c r="L467" s="84" t="b">
        <v>0</v>
      </c>
    </row>
    <row r="468" spans="1:12" ht="15">
      <c r="A468" s="84" t="s">
        <v>2885</v>
      </c>
      <c r="B468" s="84" t="s">
        <v>2886</v>
      </c>
      <c r="C468" s="84">
        <v>2</v>
      </c>
      <c r="D468" s="123">
        <v>0.0010395533453299566</v>
      </c>
      <c r="E468" s="123">
        <v>3.2881373948820665</v>
      </c>
      <c r="F468" s="84" t="s">
        <v>3652</v>
      </c>
      <c r="G468" s="84" t="b">
        <v>0</v>
      </c>
      <c r="H468" s="84" t="b">
        <v>0</v>
      </c>
      <c r="I468" s="84" t="b">
        <v>0</v>
      </c>
      <c r="J468" s="84" t="b">
        <v>0</v>
      </c>
      <c r="K468" s="84" t="b">
        <v>0</v>
      </c>
      <c r="L468" s="84" t="b">
        <v>0</v>
      </c>
    </row>
    <row r="469" spans="1:12" ht="15">
      <c r="A469" s="84" t="s">
        <v>2886</v>
      </c>
      <c r="B469" s="84" t="s">
        <v>2880</v>
      </c>
      <c r="C469" s="84">
        <v>2</v>
      </c>
      <c r="D469" s="123">
        <v>0.0010395533453299566</v>
      </c>
      <c r="E469" s="123">
        <v>2.987107399218085</v>
      </c>
      <c r="F469" s="84" t="s">
        <v>3652</v>
      </c>
      <c r="G469" s="84" t="b">
        <v>0</v>
      </c>
      <c r="H469" s="84" t="b">
        <v>0</v>
      </c>
      <c r="I469" s="84" t="b">
        <v>0</v>
      </c>
      <c r="J469" s="84" t="b">
        <v>0</v>
      </c>
      <c r="K469" s="84" t="b">
        <v>0</v>
      </c>
      <c r="L469" s="84" t="b">
        <v>0</v>
      </c>
    </row>
    <row r="470" spans="1:12" ht="15">
      <c r="A470" s="84" t="s">
        <v>2881</v>
      </c>
      <c r="B470" s="84" t="s">
        <v>222</v>
      </c>
      <c r="C470" s="84">
        <v>2</v>
      </c>
      <c r="D470" s="123">
        <v>0.0010395533453299566</v>
      </c>
      <c r="E470" s="123">
        <v>2.5891673905460477</v>
      </c>
      <c r="F470" s="84" t="s">
        <v>3652</v>
      </c>
      <c r="G470" s="84" t="b">
        <v>0</v>
      </c>
      <c r="H470" s="84" t="b">
        <v>0</v>
      </c>
      <c r="I470" s="84" t="b">
        <v>0</v>
      </c>
      <c r="J470" s="84" t="b">
        <v>0</v>
      </c>
      <c r="K470" s="84" t="b">
        <v>0</v>
      </c>
      <c r="L470" s="84" t="b">
        <v>0</v>
      </c>
    </row>
    <row r="471" spans="1:12" ht="15">
      <c r="A471" s="84" t="s">
        <v>222</v>
      </c>
      <c r="B471" s="84" t="s">
        <v>2882</v>
      </c>
      <c r="C471" s="84">
        <v>2</v>
      </c>
      <c r="D471" s="123">
        <v>0.0010395533453299566</v>
      </c>
      <c r="E471" s="123">
        <v>3.112046135826385</v>
      </c>
      <c r="F471" s="84" t="s">
        <v>3652</v>
      </c>
      <c r="G471" s="84" t="b">
        <v>0</v>
      </c>
      <c r="H471" s="84" t="b">
        <v>0</v>
      </c>
      <c r="I471" s="84" t="b">
        <v>0</v>
      </c>
      <c r="J471" s="84" t="b">
        <v>0</v>
      </c>
      <c r="K471" s="84" t="b">
        <v>0</v>
      </c>
      <c r="L471" s="84" t="b">
        <v>0</v>
      </c>
    </row>
    <row r="472" spans="1:12" ht="15">
      <c r="A472" s="84" t="s">
        <v>2883</v>
      </c>
      <c r="B472" s="84" t="s">
        <v>2884</v>
      </c>
      <c r="C472" s="84">
        <v>2</v>
      </c>
      <c r="D472" s="123">
        <v>0.0010395533453299566</v>
      </c>
      <c r="E472" s="123">
        <v>2.634924881106723</v>
      </c>
      <c r="F472" s="84" t="s">
        <v>3652</v>
      </c>
      <c r="G472" s="84" t="b">
        <v>0</v>
      </c>
      <c r="H472" s="84" t="b">
        <v>0</v>
      </c>
      <c r="I472" s="84" t="b">
        <v>0</v>
      </c>
      <c r="J472" s="84" t="b">
        <v>0</v>
      </c>
      <c r="K472" s="84" t="b">
        <v>0</v>
      </c>
      <c r="L472" s="84" t="b">
        <v>0</v>
      </c>
    </row>
    <row r="473" spans="1:12" ht="15">
      <c r="A473" s="84" t="s">
        <v>2884</v>
      </c>
      <c r="B473" s="84" t="s">
        <v>2887</v>
      </c>
      <c r="C473" s="84">
        <v>2</v>
      </c>
      <c r="D473" s="123">
        <v>0.0010395533453299566</v>
      </c>
      <c r="E473" s="123">
        <v>2.811016140162404</v>
      </c>
      <c r="F473" s="84" t="s">
        <v>3652</v>
      </c>
      <c r="G473" s="84" t="b">
        <v>0</v>
      </c>
      <c r="H473" s="84" t="b">
        <v>0</v>
      </c>
      <c r="I473" s="84" t="b">
        <v>0</v>
      </c>
      <c r="J473" s="84" t="b">
        <v>0</v>
      </c>
      <c r="K473" s="84" t="b">
        <v>0</v>
      </c>
      <c r="L473" s="84" t="b">
        <v>0</v>
      </c>
    </row>
    <row r="474" spans="1:12" ht="15">
      <c r="A474" s="84" t="s">
        <v>2887</v>
      </c>
      <c r="B474" s="84" t="s">
        <v>3380</v>
      </c>
      <c r="C474" s="84">
        <v>2</v>
      </c>
      <c r="D474" s="123">
        <v>0.0010395533453299566</v>
      </c>
      <c r="E474" s="123">
        <v>2.6349248811067225</v>
      </c>
      <c r="F474" s="84" t="s">
        <v>3652</v>
      </c>
      <c r="G474" s="84" t="b">
        <v>0</v>
      </c>
      <c r="H474" s="84" t="b">
        <v>0</v>
      </c>
      <c r="I474" s="84" t="b">
        <v>0</v>
      </c>
      <c r="J474" s="84" t="b">
        <v>1</v>
      </c>
      <c r="K474" s="84" t="b">
        <v>0</v>
      </c>
      <c r="L474" s="84" t="b">
        <v>0</v>
      </c>
    </row>
    <row r="475" spans="1:12" ht="15">
      <c r="A475" s="84" t="s">
        <v>3338</v>
      </c>
      <c r="B475" s="84" t="s">
        <v>602</v>
      </c>
      <c r="C475" s="84">
        <v>2</v>
      </c>
      <c r="D475" s="123">
        <v>0.0010395533453299566</v>
      </c>
      <c r="E475" s="123">
        <v>0.2076913002710177</v>
      </c>
      <c r="F475" s="84" t="s">
        <v>3652</v>
      </c>
      <c r="G475" s="84" t="b">
        <v>0</v>
      </c>
      <c r="H475" s="84" t="b">
        <v>0</v>
      </c>
      <c r="I475" s="84" t="b">
        <v>0</v>
      </c>
      <c r="J475" s="84" t="b">
        <v>0</v>
      </c>
      <c r="K475" s="84" t="b">
        <v>0</v>
      </c>
      <c r="L475" s="84" t="b">
        <v>0</v>
      </c>
    </row>
    <row r="476" spans="1:12" ht="15">
      <c r="A476" s="84" t="s">
        <v>3537</v>
      </c>
      <c r="B476" s="84" t="s">
        <v>602</v>
      </c>
      <c r="C476" s="84">
        <v>2</v>
      </c>
      <c r="D476" s="123">
        <v>0.0010395533453299566</v>
      </c>
      <c r="E476" s="123">
        <v>1.1929680434503114</v>
      </c>
      <c r="F476" s="84" t="s">
        <v>3652</v>
      </c>
      <c r="G476" s="84" t="b">
        <v>0</v>
      </c>
      <c r="H476" s="84" t="b">
        <v>0</v>
      </c>
      <c r="I476" s="84" t="b">
        <v>0</v>
      </c>
      <c r="J476" s="84" t="b">
        <v>0</v>
      </c>
      <c r="K476" s="84" t="b">
        <v>0</v>
      </c>
      <c r="L476" s="84" t="b">
        <v>0</v>
      </c>
    </row>
    <row r="477" spans="1:12" ht="15">
      <c r="A477" s="84" t="s">
        <v>602</v>
      </c>
      <c r="B477" s="84" t="s">
        <v>3644</v>
      </c>
      <c r="C477" s="84">
        <v>2</v>
      </c>
      <c r="D477" s="123">
        <v>0.0010395533453299566</v>
      </c>
      <c r="E477" s="123">
        <v>1.393267738136814</v>
      </c>
      <c r="F477" s="84" t="s">
        <v>3652</v>
      </c>
      <c r="G477" s="84" t="b">
        <v>0</v>
      </c>
      <c r="H477" s="84" t="b">
        <v>0</v>
      </c>
      <c r="I477" s="84" t="b">
        <v>0</v>
      </c>
      <c r="J477" s="84" t="b">
        <v>0</v>
      </c>
      <c r="K477" s="84" t="b">
        <v>0</v>
      </c>
      <c r="L477" s="84" t="b">
        <v>0</v>
      </c>
    </row>
    <row r="478" spans="1:12" ht="15">
      <c r="A478" s="84" t="s">
        <v>3644</v>
      </c>
      <c r="B478" s="84" t="s">
        <v>3645</v>
      </c>
      <c r="C478" s="84">
        <v>2</v>
      </c>
      <c r="D478" s="123">
        <v>0.0010395533453299566</v>
      </c>
      <c r="E478" s="123">
        <v>3.2881373948820665</v>
      </c>
      <c r="F478" s="84" t="s">
        <v>3652</v>
      </c>
      <c r="G478" s="84" t="b">
        <v>0</v>
      </c>
      <c r="H478" s="84" t="b">
        <v>0</v>
      </c>
      <c r="I478" s="84" t="b">
        <v>0</v>
      </c>
      <c r="J478" s="84" t="b">
        <v>0</v>
      </c>
      <c r="K478" s="84" t="b">
        <v>0</v>
      </c>
      <c r="L478" s="84" t="b">
        <v>0</v>
      </c>
    </row>
    <row r="479" spans="1:12" ht="15">
      <c r="A479" s="84" t="s">
        <v>3645</v>
      </c>
      <c r="B479" s="84" t="s">
        <v>3646</v>
      </c>
      <c r="C479" s="84">
        <v>2</v>
      </c>
      <c r="D479" s="123">
        <v>0.0010395533453299566</v>
      </c>
      <c r="E479" s="123">
        <v>3.2881373948820665</v>
      </c>
      <c r="F479" s="84" t="s">
        <v>3652</v>
      </c>
      <c r="G479" s="84" t="b">
        <v>0</v>
      </c>
      <c r="H479" s="84" t="b">
        <v>0</v>
      </c>
      <c r="I479" s="84" t="b">
        <v>0</v>
      </c>
      <c r="J479" s="84" t="b">
        <v>0</v>
      </c>
      <c r="K479" s="84" t="b">
        <v>0</v>
      </c>
      <c r="L479" s="84" t="b">
        <v>0</v>
      </c>
    </row>
    <row r="480" spans="1:12" ht="15">
      <c r="A480" s="84" t="s">
        <v>3646</v>
      </c>
      <c r="B480" s="84" t="s">
        <v>3647</v>
      </c>
      <c r="C480" s="84">
        <v>2</v>
      </c>
      <c r="D480" s="123">
        <v>0.0010395533453299566</v>
      </c>
      <c r="E480" s="123">
        <v>3.2881373948820665</v>
      </c>
      <c r="F480" s="84" t="s">
        <v>3652</v>
      </c>
      <c r="G480" s="84" t="b">
        <v>0</v>
      </c>
      <c r="H480" s="84" t="b">
        <v>0</v>
      </c>
      <c r="I480" s="84" t="b">
        <v>0</v>
      </c>
      <c r="J480" s="84" t="b">
        <v>0</v>
      </c>
      <c r="K480" s="84" t="b">
        <v>0</v>
      </c>
      <c r="L480" s="84" t="b">
        <v>0</v>
      </c>
    </row>
    <row r="481" spans="1:12" ht="15">
      <c r="A481" s="84" t="s">
        <v>3647</v>
      </c>
      <c r="B481" s="84" t="s">
        <v>3448</v>
      </c>
      <c r="C481" s="84">
        <v>2</v>
      </c>
      <c r="D481" s="123">
        <v>0.0010395533453299566</v>
      </c>
      <c r="E481" s="123">
        <v>2.890197386210029</v>
      </c>
      <c r="F481" s="84" t="s">
        <v>3652</v>
      </c>
      <c r="G481" s="84" t="b">
        <v>0</v>
      </c>
      <c r="H481" s="84" t="b">
        <v>0</v>
      </c>
      <c r="I481" s="84" t="b">
        <v>0</v>
      </c>
      <c r="J481" s="84" t="b">
        <v>0</v>
      </c>
      <c r="K481" s="84" t="b">
        <v>0</v>
      </c>
      <c r="L481" s="84" t="b">
        <v>0</v>
      </c>
    </row>
    <row r="482" spans="1:12" ht="15">
      <c r="A482" s="84" t="s">
        <v>3448</v>
      </c>
      <c r="B482" s="84" t="s">
        <v>584</v>
      </c>
      <c r="C482" s="84">
        <v>2</v>
      </c>
      <c r="D482" s="123">
        <v>0.0010395533453299566</v>
      </c>
      <c r="E482" s="123">
        <v>0.9311559938889352</v>
      </c>
      <c r="F482" s="84" t="s">
        <v>3652</v>
      </c>
      <c r="G482" s="84" t="b">
        <v>0</v>
      </c>
      <c r="H482" s="84" t="b">
        <v>0</v>
      </c>
      <c r="I482" s="84" t="b">
        <v>0</v>
      </c>
      <c r="J482" s="84" t="b">
        <v>0</v>
      </c>
      <c r="K482" s="84" t="b">
        <v>0</v>
      </c>
      <c r="L482" s="84" t="b">
        <v>0</v>
      </c>
    </row>
    <row r="483" spans="1:12" ht="15">
      <c r="A483" s="84" t="s">
        <v>584</v>
      </c>
      <c r="B483" s="84" t="s">
        <v>3388</v>
      </c>
      <c r="C483" s="84">
        <v>2</v>
      </c>
      <c r="D483" s="123">
        <v>0.0010395533453299566</v>
      </c>
      <c r="E483" s="123">
        <v>0.8752570364170923</v>
      </c>
      <c r="F483" s="84" t="s">
        <v>3652</v>
      </c>
      <c r="G483" s="84" t="b">
        <v>0</v>
      </c>
      <c r="H483" s="84" t="b">
        <v>0</v>
      </c>
      <c r="I483" s="84" t="b">
        <v>0</v>
      </c>
      <c r="J483" s="84" t="b">
        <v>1</v>
      </c>
      <c r="K483" s="84" t="b">
        <v>0</v>
      </c>
      <c r="L483" s="84" t="b">
        <v>0</v>
      </c>
    </row>
    <row r="484" spans="1:12" ht="15">
      <c r="A484" s="84" t="s">
        <v>3388</v>
      </c>
      <c r="B484" s="84" t="s">
        <v>2855</v>
      </c>
      <c r="C484" s="84">
        <v>2</v>
      </c>
      <c r="D484" s="123">
        <v>0.0010395533453299566</v>
      </c>
      <c r="E484" s="123">
        <v>1.657201275817875</v>
      </c>
      <c r="F484" s="84" t="s">
        <v>3652</v>
      </c>
      <c r="G484" s="84" t="b">
        <v>1</v>
      </c>
      <c r="H484" s="84" t="b">
        <v>0</v>
      </c>
      <c r="I484" s="84" t="b">
        <v>0</v>
      </c>
      <c r="J484" s="84" t="b">
        <v>0</v>
      </c>
      <c r="K484" s="84" t="b">
        <v>0</v>
      </c>
      <c r="L484" s="84" t="b">
        <v>0</v>
      </c>
    </row>
    <row r="485" spans="1:12" ht="15">
      <c r="A485" s="84" t="s">
        <v>2891</v>
      </c>
      <c r="B485" s="84" t="s">
        <v>2842</v>
      </c>
      <c r="C485" s="84">
        <v>2</v>
      </c>
      <c r="D485" s="123">
        <v>0.0010395533453299566</v>
      </c>
      <c r="E485" s="123">
        <v>0.7775923846754542</v>
      </c>
      <c r="F485" s="84" t="s">
        <v>3652</v>
      </c>
      <c r="G485" s="84" t="b">
        <v>0</v>
      </c>
      <c r="H485" s="84" t="b">
        <v>0</v>
      </c>
      <c r="I485" s="84" t="b">
        <v>0</v>
      </c>
      <c r="J485" s="84" t="b">
        <v>0</v>
      </c>
      <c r="K485" s="84" t="b">
        <v>0</v>
      </c>
      <c r="L485" s="84" t="b">
        <v>0</v>
      </c>
    </row>
    <row r="486" spans="1:12" ht="15">
      <c r="A486" s="84" t="s">
        <v>2855</v>
      </c>
      <c r="B486" s="84" t="s">
        <v>602</v>
      </c>
      <c r="C486" s="84">
        <v>2</v>
      </c>
      <c r="D486" s="123">
        <v>0.0010395533453299566</v>
      </c>
      <c r="E486" s="123">
        <v>0.7158467887306489</v>
      </c>
      <c r="F486" s="84" t="s">
        <v>3652</v>
      </c>
      <c r="G486" s="84" t="b">
        <v>0</v>
      </c>
      <c r="H486" s="84" t="b">
        <v>0</v>
      </c>
      <c r="I486" s="84" t="b">
        <v>0</v>
      </c>
      <c r="J486" s="84" t="b">
        <v>0</v>
      </c>
      <c r="K486" s="84" t="b">
        <v>0</v>
      </c>
      <c r="L486" s="84" t="b">
        <v>0</v>
      </c>
    </row>
    <row r="487" spans="1:12" ht="15">
      <c r="A487" s="84" t="s">
        <v>2835</v>
      </c>
      <c r="B487" s="84" t="s">
        <v>2836</v>
      </c>
      <c r="C487" s="84">
        <v>50</v>
      </c>
      <c r="D487" s="123">
        <v>0.019877091174525595</v>
      </c>
      <c r="E487" s="123">
        <v>1.3590762260592628</v>
      </c>
      <c r="F487" s="84" t="s">
        <v>2704</v>
      </c>
      <c r="G487" s="84" t="b">
        <v>0</v>
      </c>
      <c r="H487" s="84" t="b">
        <v>0</v>
      </c>
      <c r="I487" s="84" t="b">
        <v>0</v>
      </c>
      <c r="J487" s="84" t="b">
        <v>0</v>
      </c>
      <c r="K487" s="84" t="b">
        <v>0</v>
      </c>
      <c r="L487" s="84" t="b">
        <v>0</v>
      </c>
    </row>
    <row r="488" spans="1:12" ht="15">
      <c r="A488" s="84" t="s">
        <v>2795</v>
      </c>
      <c r="B488" s="84" t="s">
        <v>3332</v>
      </c>
      <c r="C488" s="84">
        <v>30</v>
      </c>
      <c r="D488" s="123">
        <v>0.011926254704715356</v>
      </c>
      <c r="E488" s="123">
        <v>1.5809249756756194</v>
      </c>
      <c r="F488" s="84" t="s">
        <v>2704</v>
      </c>
      <c r="G488" s="84" t="b">
        <v>0</v>
      </c>
      <c r="H488" s="84" t="b">
        <v>0</v>
      </c>
      <c r="I488" s="84" t="b">
        <v>0</v>
      </c>
      <c r="J488" s="84" t="b">
        <v>0</v>
      </c>
      <c r="K488" s="84" t="b">
        <v>1</v>
      </c>
      <c r="L488" s="84" t="b">
        <v>0</v>
      </c>
    </row>
    <row r="489" spans="1:12" ht="15">
      <c r="A489" s="84" t="s">
        <v>3332</v>
      </c>
      <c r="B489" s="84" t="s">
        <v>3333</v>
      </c>
      <c r="C489" s="84">
        <v>30</v>
      </c>
      <c r="D489" s="123">
        <v>0.011926254704715356</v>
      </c>
      <c r="E489" s="123">
        <v>1.5809249756756194</v>
      </c>
      <c r="F489" s="84" t="s">
        <v>2704</v>
      </c>
      <c r="G489" s="84" t="b">
        <v>0</v>
      </c>
      <c r="H489" s="84" t="b">
        <v>1</v>
      </c>
      <c r="I489" s="84" t="b">
        <v>0</v>
      </c>
      <c r="J489" s="84" t="b">
        <v>0</v>
      </c>
      <c r="K489" s="84" t="b">
        <v>1</v>
      </c>
      <c r="L489" s="84" t="b">
        <v>0</v>
      </c>
    </row>
    <row r="490" spans="1:12" ht="15">
      <c r="A490" s="84" t="s">
        <v>3333</v>
      </c>
      <c r="B490" s="84" t="s">
        <v>3331</v>
      </c>
      <c r="C490" s="84">
        <v>30</v>
      </c>
      <c r="D490" s="123">
        <v>0.011926254704715356</v>
      </c>
      <c r="E490" s="123">
        <v>1.5809249756756194</v>
      </c>
      <c r="F490" s="84" t="s">
        <v>2704</v>
      </c>
      <c r="G490" s="84" t="b">
        <v>0</v>
      </c>
      <c r="H490" s="84" t="b">
        <v>1</v>
      </c>
      <c r="I490" s="84" t="b">
        <v>0</v>
      </c>
      <c r="J490" s="84" t="b">
        <v>1</v>
      </c>
      <c r="K490" s="84" t="b">
        <v>0</v>
      </c>
      <c r="L490" s="84" t="b">
        <v>0</v>
      </c>
    </row>
    <row r="491" spans="1:12" ht="15">
      <c r="A491" s="84" t="s">
        <v>3331</v>
      </c>
      <c r="B491" s="84" t="s">
        <v>3334</v>
      </c>
      <c r="C491" s="84">
        <v>30</v>
      </c>
      <c r="D491" s="123">
        <v>0.011926254704715356</v>
      </c>
      <c r="E491" s="123">
        <v>1.5809249756756194</v>
      </c>
      <c r="F491" s="84" t="s">
        <v>2704</v>
      </c>
      <c r="G491" s="84" t="b">
        <v>1</v>
      </c>
      <c r="H491" s="84" t="b">
        <v>0</v>
      </c>
      <c r="I491" s="84" t="b">
        <v>0</v>
      </c>
      <c r="J491" s="84" t="b">
        <v>0</v>
      </c>
      <c r="K491" s="84" t="b">
        <v>0</v>
      </c>
      <c r="L491" s="84" t="b">
        <v>0</v>
      </c>
    </row>
    <row r="492" spans="1:12" ht="15">
      <c r="A492" s="84" t="s">
        <v>3334</v>
      </c>
      <c r="B492" s="84" t="s">
        <v>2838</v>
      </c>
      <c r="C492" s="84">
        <v>30</v>
      </c>
      <c r="D492" s="123">
        <v>0.011926254704715356</v>
      </c>
      <c r="E492" s="123">
        <v>1.5017437296279945</v>
      </c>
      <c r="F492" s="84" t="s">
        <v>2704</v>
      </c>
      <c r="G492" s="84" t="b">
        <v>0</v>
      </c>
      <c r="H492" s="84" t="b">
        <v>0</v>
      </c>
      <c r="I492" s="84" t="b">
        <v>0</v>
      </c>
      <c r="J492" s="84" t="b">
        <v>0</v>
      </c>
      <c r="K492" s="84" t="b">
        <v>0</v>
      </c>
      <c r="L492" s="84" t="b">
        <v>0</v>
      </c>
    </row>
    <row r="493" spans="1:12" ht="15">
      <c r="A493" s="84" t="s">
        <v>2838</v>
      </c>
      <c r="B493" s="84" t="s">
        <v>2840</v>
      </c>
      <c r="C493" s="84">
        <v>30</v>
      </c>
      <c r="D493" s="123">
        <v>0.011926254704715356</v>
      </c>
      <c r="E493" s="123">
        <v>1.4737150060277509</v>
      </c>
      <c r="F493" s="84" t="s">
        <v>2704</v>
      </c>
      <c r="G493" s="84" t="b">
        <v>0</v>
      </c>
      <c r="H493" s="84" t="b">
        <v>0</v>
      </c>
      <c r="I493" s="84" t="b">
        <v>0</v>
      </c>
      <c r="J493" s="84" t="b">
        <v>0</v>
      </c>
      <c r="K493" s="84" t="b">
        <v>0</v>
      </c>
      <c r="L493" s="84" t="b">
        <v>0</v>
      </c>
    </row>
    <row r="494" spans="1:12" ht="15">
      <c r="A494" s="84" t="s">
        <v>2840</v>
      </c>
      <c r="B494" s="84" t="s">
        <v>2839</v>
      </c>
      <c r="C494" s="84">
        <v>30</v>
      </c>
      <c r="D494" s="123">
        <v>0.011926254704715356</v>
      </c>
      <c r="E494" s="123">
        <v>1.5248675284751323</v>
      </c>
      <c r="F494" s="84" t="s">
        <v>2704</v>
      </c>
      <c r="G494" s="84" t="b">
        <v>0</v>
      </c>
      <c r="H494" s="84" t="b">
        <v>0</v>
      </c>
      <c r="I494" s="84" t="b">
        <v>0</v>
      </c>
      <c r="J494" s="84" t="b">
        <v>0</v>
      </c>
      <c r="K494" s="84" t="b">
        <v>0</v>
      </c>
      <c r="L494" s="84" t="b">
        <v>0</v>
      </c>
    </row>
    <row r="495" spans="1:12" ht="15">
      <c r="A495" s="84" t="s">
        <v>2839</v>
      </c>
      <c r="B495" s="84" t="s">
        <v>589</v>
      </c>
      <c r="C495" s="84">
        <v>30</v>
      </c>
      <c r="D495" s="123">
        <v>0.011926254704715356</v>
      </c>
      <c r="E495" s="123">
        <v>1.5528962520753757</v>
      </c>
      <c r="F495" s="84" t="s">
        <v>2704</v>
      </c>
      <c r="G495" s="84" t="b">
        <v>0</v>
      </c>
      <c r="H495" s="84" t="b">
        <v>0</v>
      </c>
      <c r="I495" s="84" t="b">
        <v>0</v>
      </c>
      <c r="J495" s="84" t="b">
        <v>0</v>
      </c>
      <c r="K495" s="84" t="b">
        <v>0</v>
      </c>
      <c r="L495" s="84" t="b">
        <v>0</v>
      </c>
    </row>
    <row r="496" spans="1:12" ht="15">
      <c r="A496" s="84" t="s">
        <v>589</v>
      </c>
      <c r="B496" s="84" t="s">
        <v>3335</v>
      </c>
      <c r="C496" s="84">
        <v>30</v>
      </c>
      <c r="D496" s="123">
        <v>0.011926254704715356</v>
      </c>
      <c r="E496" s="123">
        <v>1.5809249756756194</v>
      </c>
      <c r="F496" s="84" t="s">
        <v>2704</v>
      </c>
      <c r="G496" s="84" t="b">
        <v>0</v>
      </c>
      <c r="H496" s="84" t="b">
        <v>0</v>
      </c>
      <c r="I496" s="84" t="b">
        <v>0</v>
      </c>
      <c r="J496" s="84" t="b">
        <v>1</v>
      </c>
      <c r="K496" s="84" t="b">
        <v>0</v>
      </c>
      <c r="L496" s="84" t="b">
        <v>0</v>
      </c>
    </row>
    <row r="497" spans="1:12" ht="15">
      <c r="A497" s="84" t="s">
        <v>3335</v>
      </c>
      <c r="B497" s="84" t="s">
        <v>3336</v>
      </c>
      <c r="C497" s="84">
        <v>30</v>
      </c>
      <c r="D497" s="123">
        <v>0.011926254704715356</v>
      </c>
      <c r="E497" s="123">
        <v>1.5809249756756194</v>
      </c>
      <c r="F497" s="84" t="s">
        <v>2704</v>
      </c>
      <c r="G497" s="84" t="b">
        <v>1</v>
      </c>
      <c r="H497" s="84" t="b">
        <v>0</v>
      </c>
      <c r="I497" s="84" t="b">
        <v>0</v>
      </c>
      <c r="J497" s="84" t="b">
        <v>0</v>
      </c>
      <c r="K497" s="84" t="b">
        <v>0</v>
      </c>
      <c r="L497" s="84" t="b">
        <v>0</v>
      </c>
    </row>
    <row r="498" spans="1:12" ht="15">
      <c r="A498" s="84" t="s">
        <v>306</v>
      </c>
      <c r="B498" s="84" t="s">
        <v>2795</v>
      </c>
      <c r="C498" s="84">
        <v>29</v>
      </c>
      <c r="D498" s="123">
        <v>0.011874161463587695</v>
      </c>
      <c r="E498" s="123">
        <v>1.2371429995906882</v>
      </c>
      <c r="F498" s="84" t="s">
        <v>2704</v>
      </c>
      <c r="G498" s="84" t="b">
        <v>0</v>
      </c>
      <c r="H498" s="84" t="b">
        <v>0</v>
      </c>
      <c r="I498" s="84" t="b">
        <v>0</v>
      </c>
      <c r="J498" s="84" t="b">
        <v>0</v>
      </c>
      <c r="K498" s="84" t="b">
        <v>0</v>
      </c>
      <c r="L498" s="84" t="b">
        <v>0</v>
      </c>
    </row>
    <row r="499" spans="1:12" ht="15">
      <c r="A499" s="84" t="s">
        <v>3336</v>
      </c>
      <c r="B499" s="84" t="s">
        <v>3337</v>
      </c>
      <c r="C499" s="84">
        <v>29</v>
      </c>
      <c r="D499" s="123">
        <v>0.011874161463587695</v>
      </c>
      <c r="E499" s="123">
        <v>1.5809249756756194</v>
      </c>
      <c r="F499" s="84" t="s">
        <v>2704</v>
      </c>
      <c r="G499" s="84" t="b">
        <v>0</v>
      </c>
      <c r="H499" s="84" t="b">
        <v>0</v>
      </c>
      <c r="I499" s="84" t="b">
        <v>0</v>
      </c>
      <c r="J499" s="84" t="b">
        <v>0</v>
      </c>
      <c r="K499" s="84" t="b">
        <v>0</v>
      </c>
      <c r="L499" s="84" t="b">
        <v>0</v>
      </c>
    </row>
    <row r="500" spans="1:12" ht="15">
      <c r="A500" s="84" t="s">
        <v>3341</v>
      </c>
      <c r="B500" s="84" t="s">
        <v>3342</v>
      </c>
      <c r="C500" s="84">
        <v>19</v>
      </c>
      <c r="D500" s="123">
        <v>0.010602635602282376</v>
      </c>
      <c r="E500" s="123">
        <v>1.7792926294424527</v>
      </c>
      <c r="F500" s="84" t="s">
        <v>2704</v>
      </c>
      <c r="G500" s="84" t="b">
        <v>0</v>
      </c>
      <c r="H500" s="84" t="b">
        <v>1</v>
      </c>
      <c r="I500" s="84" t="b">
        <v>0</v>
      </c>
      <c r="J500" s="84" t="b">
        <v>0</v>
      </c>
      <c r="K500" s="84" t="b">
        <v>0</v>
      </c>
      <c r="L500" s="84" t="b">
        <v>0</v>
      </c>
    </row>
    <row r="501" spans="1:12" ht="15">
      <c r="A501" s="84" t="s">
        <v>2842</v>
      </c>
      <c r="B501" s="84" t="s">
        <v>3343</v>
      </c>
      <c r="C501" s="84">
        <v>18</v>
      </c>
      <c r="D501" s="123">
        <v>0.010386559856077124</v>
      </c>
      <c r="E501" s="123">
        <v>1.6430728824244638</v>
      </c>
      <c r="F501" s="84" t="s">
        <v>2704</v>
      </c>
      <c r="G501" s="84" t="b">
        <v>0</v>
      </c>
      <c r="H501" s="84" t="b">
        <v>0</v>
      </c>
      <c r="I501" s="84" t="b">
        <v>0</v>
      </c>
      <c r="J501" s="84" t="b">
        <v>0</v>
      </c>
      <c r="K501" s="84" t="b">
        <v>0</v>
      </c>
      <c r="L501" s="84" t="b">
        <v>0</v>
      </c>
    </row>
    <row r="502" spans="1:12" ht="15">
      <c r="A502" s="84" t="s">
        <v>3343</v>
      </c>
      <c r="B502" s="84" t="s">
        <v>3338</v>
      </c>
      <c r="C502" s="84">
        <v>18</v>
      </c>
      <c r="D502" s="123">
        <v>0.010386559856077124</v>
      </c>
      <c r="E502" s="123">
        <v>1.7570162347313005</v>
      </c>
      <c r="F502" s="84" t="s">
        <v>2704</v>
      </c>
      <c r="G502" s="84" t="b">
        <v>0</v>
      </c>
      <c r="H502" s="84" t="b">
        <v>0</v>
      </c>
      <c r="I502" s="84" t="b">
        <v>0</v>
      </c>
      <c r="J502" s="84" t="b">
        <v>0</v>
      </c>
      <c r="K502" s="84" t="b">
        <v>0</v>
      </c>
      <c r="L502" s="84" t="b">
        <v>0</v>
      </c>
    </row>
    <row r="503" spans="1:12" ht="15">
      <c r="A503" s="84" t="s">
        <v>3338</v>
      </c>
      <c r="B503" s="84" t="s">
        <v>3344</v>
      </c>
      <c r="C503" s="84">
        <v>18</v>
      </c>
      <c r="D503" s="123">
        <v>0.010386559856077124</v>
      </c>
      <c r="E503" s="123">
        <v>1.7570162347313005</v>
      </c>
      <c r="F503" s="84" t="s">
        <v>2704</v>
      </c>
      <c r="G503" s="84" t="b">
        <v>0</v>
      </c>
      <c r="H503" s="84" t="b">
        <v>0</v>
      </c>
      <c r="I503" s="84" t="b">
        <v>0</v>
      </c>
      <c r="J503" s="84" t="b">
        <v>0</v>
      </c>
      <c r="K503" s="84" t="b">
        <v>0</v>
      </c>
      <c r="L503" s="84" t="b">
        <v>0</v>
      </c>
    </row>
    <row r="504" spans="1:12" ht="15">
      <c r="A504" s="84" t="s">
        <v>3344</v>
      </c>
      <c r="B504" s="84" t="s">
        <v>2835</v>
      </c>
      <c r="C504" s="84">
        <v>18</v>
      </c>
      <c r="D504" s="123">
        <v>0.010386559856077124</v>
      </c>
      <c r="E504" s="123">
        <v>1.359076226059263</v>
      </c>
      <c r="F504" s="84" t="s">
        <v>2704</v>
      </c>
      <c r="G504" s="84" t="b">
        <v>0</v>
      </c>
      <c r="H504" s="84" t="b">
        <v>0</v>
      </c>
      <c r="I504" s="84" t="b">
        <v>0</v>
      </c>
      <c r="J504" s="84" t="b">
        <v>0</v>
      </c>
      <c r="K504" s="84" t="b">
        <v>0</v>
      </c>
      <c r="L504" s="84" t="b">
        <v>0</v>
      </c>
    </row>
    <row r="505" spans="1:12" ht="15">
      <c r="A505" s="84" t="s">
        <v>2836</v>
      </c>
      <c r="B505" s="84" t="s">
        <v>2835</v>
      </c>
      <c r="C505" s="84">
        <v>18</v>
      </c>
      <c r="D505" s="123">
        <v>0.010386559856077124</v>
      </c>
      <c r="E505" s="123">
        <v>0.9331074937869818</v>
      </c>
      <c r="F505" s="84" t="s">
        <v>2704</v>
      </c>
      <c r="G505" s="84" t="b">
        <v>0</v>
      </c>
      <c r="H505" s="84" t="b">
        <v>0</v>
      </c>
      <c r="I505" s="84" t="b">
        <v>0</v>
      </c>
      <c r="J505" s="84" t="b">
        <v>0</v>
      </c>
      <c r="K505" s="84" t="b">
        <v>0</v>
      </c>
      <c r="L505" s="84" t="b">
        <v>0</v>
      </c>
    </row>
    <row r="506" spans="1:12" ht="15">
      <c r="A506" s="84" t="s">
        <v>2836</v>
      </c>
      <c r="B506" s="84" t="s">
        <v>3340</v>
      </c>
      <c r="C506" s="84">
        <v>18</v>
      </c>
      <c r="D506" s="123">
        <v>0.010386559856077124</v>
      </c>
      <c r="E506" s="123">
        <v>1.3768049930196946</v>
      </c>
      <c r="F506" s="84" t="s">
        <v>2704</v>
      </c>
      <c r="G506" s="84" t="b">
        <v>0</v>
      </c>
      <c r="H506" s="84" t="b">
        <v>0</v>
      </c>
      <c r="I506" s="84" t="b">
        <v>0</v>
      </c>
      <c r="J506" s="84" t="b">
        <v>0</v>
      </c>
      <c r="K506" s="84" t="b">
        <v>0</v>
      </c>
      <c r="L506" s="84" t="b">
        <v>0</v>
      </c>
    </row>
    <row r="507" spans="1:12" ht="15">
      <c r="A507" s="84" t="s">
        <v>3340</v>
      </c>
      <c r="B507" s="84" t="s">
        <v>3341</v>
      </c>
      <c r="C507" s="84">
        <v>18</v>
      </c>
      <c r="D507" s="123">
        <v>0.010386559856077124</v>
      </c>
      <c r="E507" s="123">
        <v>1.7792926294424527</v>
      </c>
      <c r="F507" s="84" t="s">
        <v>2704</v>
      </c>
      <c r="G507" s="84" t="b">
        <v>0</v>
      </c>
      <c r="H507" s="84" t="b">
        <v>0</v>
      </c>
      <c r="I507" s="84" t="b">
        <v>0</v>
      </c>
      <c r="J507" s="84" t="b">
        <v>0</v>
      </c>
      <c r="K507" s="84" t="b">
        <v>1</v>
      </c>
      <c r="L507" s="84" t="b">
        <v>0</v>
      </c>
    </row>
    <row r="508" spans="1:12" ht="15">
      <c r="A508" s="84" t="s">
        <v>306</v>
      </c>
      <c r="B508" s="84" t="s">
        <v>2842</v>
      </c>
      <c r="C508" s="84">
        <v>17</v>
      </c>
      <c r="D508" s="123">
        <v>0.010150953448208933</v>
      </c>
      <c r="E508" s="123">
        <v>1.0673418298188506</v>
      </c>
      <c r="F508" s="84" t="s">
        <v>2704</v>
      </c>
      <c r="G508" s="84" t="b">
        <v>0</v>
      </c>
      <c r="H508" s="84" t="b">
        <v>0</v>
      </c>
      <c r="I508" s="84" t="b">
        <v>0</v>
      </c>
      <c r="J508" s="84" t="b">
        <v>0</v>
      </c>
      <c r="K508" s="84" t="b">
        <v>0</v>
      </c>
      <c r="L508" s="84" t="b">
        <v>0</v>
      </c>
    </row>
    <row r="509" spans="1:12" ht="15">
      <c r="A509" s="84" t="s">
        <v>584</v>
      </c>
      <c r="B509" s="84" t="s">
        <v>602</v>
      </c>
      <c r="C509" s="84">
        <v>9</v>
      </c>
      <c r="D509" s="123">
        <v>0.007385245915883085</v>
      </c>
      <c r="E509" s="123">
        <v>1.0438057912806715</v>
      </c>
      <c r="F509" s="84" t="s">
        <v>2704</v>
      </c>
      <c r="G509" s="84" t="b">
        <v>0</v>
      </c>
      <c r="H509" s="84" t="b">
        <v>0</v>
      </c>
      <c r="I509" s="84" t="b">
        <v>0</v>
      </c>
      <c r="J509" s="84" t="b">
        <v>0</v>
      </c>
      <c r="K509" s="84" t="b">
        <v>0</v>
      </c>
      <c r="L509" s="84" t="b">
        <v>0</v>
      </c>
    </row>
    <row r="510" spans="1:12" ht="15">
      <c r="A510" s="84" t="s">
        <v>350</v>
      </c>
      <c r="B510" s="84" t="s">
        <v>602</v>
      </c>
      <c r="C510" s="84">
        <v>8</v>
      </c>
      <c r="D510" s="123">
        <v>0.0068957473240258355</v>
      </c>
      <c r="E510" s="123">
        <v>0.9382956065106975</v>
      </c>
      <c r="F510" s="84" t="s">
        <v>2704</v>
      </c>
      <c r="G510" s="84" t="b">
        <v>0</v>
      </c>
      <c r="H510" s="84" t="b">
        <v>0</v>
      </c>
      <c r="I510" s="84" t="b">
        <v>0</v>
      </c>
      <c r="J510" s="84" t="b">
        <v>0</v>
      </c>
      <c r="K510" s="84" t="b">
        <v>0</v>
      </c>
      <c r="L510" s="84" t="b">
        <v>0</v>
      </c>
    </row>
    <row r="511" spans="1:12" ht="15">
      <c r="A511" s="84" t="s">
        <v>602</v>
      </c>
      <c r="B511" s="84" t="s">
        <v>2785</v>
      </c>
      <c r="C511" s="84">
        <v>8</v>
      </c>
      <c r="D511" s="123">
        <v>0.0068957473240258355</v>
      </c>
      <c r="E511" s="123">
        <v>1.3536811941725568</v>
      </c>
      <c r="F511" s="84" t="s">
        <v>2704</v>
      </c>
      <c r="G511" s="84" t="b">
        <v>0</v>
      </c>
      <c r="H511" s="84" t="b">
        <v>0</v>
      </c>
      <c r="I511" s="84" t="b">
        <v>0</v>
      </c>
      <c r="J511" s="84" t="b">
        <v>0</v>
      </c>
      <c r="K511" s="84" t="b">
        <v>0</v>
      </c>
      <c r="L511" s="84" t="b">
        <v>0</v>
      </c>
    </row>
    <row r="512" spans="1:12" ht="15">
      <c r="A512" s="84" t="s">
        <v>602</v>
      </c>
      <c r="B512" s="84" t="s">
        <v>584</v>
      </c>
      <c r="C512" s="84">
        <v>7</v>
      </c>
      <c r="D512" s="123">
        <v>0.006362212265192353</v>
      </c>
      <c r="E512" s="123">
        <v>0.9666305279306453</v>
      </c>
      <c r="F512" s="84" t="s">
        <v>2704</v>
      </c>
      <c r="G512" s="84" t="b">
        <v>0</v>
      </c>
      <c r="H512" s="84" t="b">
        <v>0</v>
      </c>
      <c r="I512" s="84" t="b">
        <v>0</v>
      </c>
      <c r="J512" s="84" t="b">
        <v>0</v>
      </c>
      <c r="K512" s="84" t="b">
        <v>0</v>
      </c>
      <c r="L512" s="84" t="b">
        <v>0</v>
      </c>
    </row>
    <row r="513" spans="1:12" ht="15">
      <c r="A513" s="84" t="s">
        <v>2893</v>
      </c>
      <c r="B513" s="84" t="s">
        <v>3348</v>
      </c>
      <c r="C513" s="84">
        <v>7</v>
      </c>
      <c r="D513" s="123">
        <v>0.006362212265192353</v>
      </c>
      <c r="E513" s="123">
        <v>2.212948190381025</v>
      </c>
      <c r="F513" s="84" t="s">
        <v>2704</v>
      </c>
      <c r="G513" s="84" t="b">
        <v>0</v>
      </c>
      <c r="H513" s="84" t="b">
        <v>0</v>
      </c>
      <c r="I513" s="84" t="b">
        <v>0</v>
      </c>
      <c r="J513" s="84" t="b">
        <v>1</v>
      </c>
      <c r="K513" s="84" t="b">
        <v>0</v>
      </c>
      <c r="L513" s="84" t="b">
        <v>0</v>
      </c>
    </row>
    <row r="514" spans="1:12" ht="15">
      <c r="A514" s="84" t="s">
        <v>3348</v>
      </c>
      <c r="B514" s="84" t="s">
        <v>3349</v>
      </c>
      <c r="C514" s="84">
        <v>7</v>
      </c>
      <c r="D514" s="123">
        <v>0.006362212265192353</v>
      </c>
      <c r="E514" s="123">
        <v>2.212948190381025</v>
      </c>
      <c r="F514" s="84" t="s">
        <v>2704</v>
      </c>
      <c r="G514" s="84" t="b">
        <v>1</v>
      </c>
      <c r="H514" s="84" t="b">
        <v>0</v>
      </c>
      <c r="I514" s="84" t="b">
        <v>0</v>
      </c>
      <c r="J514" s="84" t="b">
        <v>0</v>
      </c>
      <c r="K514" s="84" t="b">
        <v>0</v>
      </c>
      <c r="L514" s="84" t="b">
        <v>0</v>
      </c>
    </row>
    <row r="515" spans="1:12" ht="15">
      <c r="A515" s="84" t="s">
        <v>3349</v>
      </c>
      <c r="B515" s="84" t="s">
        <v>584</v>
      </c>
      <c r="C515" s="84">
        <v>7</v>
      </c>
      <c r="D515" s="123">
        <v>0.006362212265192353</v>
      </c>
      <c r="E515" s="123">
        <v>1.5528962520753757</v>
      </c>
      <c r="F515" s="84" t="s">
        <v>2704</v>
      </c>
      <c r="G515" s="84" t="b">
        <v>0</v>
      </c>
      <c r="H515" s="84" t="b">
        <v>0</v>
      </c>
      <c r="I515" s="84" t="b">
        <v>0</v>
      </c>
      <c r="J515" s="84" t="b">
        <v>0</v>
      </c>
      <c r="K515" s="84" t="b">
        <v>0</v>
      </c>
      <c r="L515" s="84" t="b">
        <v>0</v>
      </c>
    </row>
    <row r="516" spans="1:12" ht="15">
      <c r="A516" s="84" t="s">
        <v>584</v>
      </c>
      <c r="B516" s="84" t="s">
        <v>3350</v>
      </c>
      <c r="C516" s="84">
        <v>7</v>
      </c>
      <c r="D516" s="123">
        <v>0.006362212265192353</v>
      </c>
      <c r="E516" s="123">
        <v>1.5809249756756194</v>
      </c>
      <c r="F516" s="84" t="s">
        <v>2704</v>
      </c>
      <c r="G516" s="84" t="b">
        <v>0</v>
      </c>
      <c r="H516" s="84" t="b">
        <v>0</v>
      </c>
      <c r="I516" s="84" t="b">
        <v>0</v>
      </c>
      <c r="J516" s="84" t="b">
        <v>0</v>
      </c>
      <c r="K516" s="84" t="b">
        <v>0</v>
      </c>
      <c r="L516" s="84" t="b">
        <v>0</v>
      </c>
    </row>
    <row r="517" spans="1:12" ht="15">
      <c r="A517" s="84" t="s">
        <v>3350</v>
      </c>
      <c r="B517" s="84" t="s">
        <v>3351</v>
      </c>
      <c r="C517" s="84">
        <v>7</v>
      </c>
      <c r="D517" s="123">
        <v>0.006362212265192353</v>
      </c>
      <c r="E517" s="123">
        <v>2.212948190381025</v>
      </c>
      <c r="F517" s="84" t="s">
        <v>2704</v>
      </c>
      <c r="G517" s="84" t="b">
        <v>0</v>
      </c>
      <c r="H517" s="84" t="b">
        <v>0</v>
      </c>
      <c r="I517" s="84" t="b">
        <v>0</v>
      </c>
      <c r="J517" s="84" t="b">
        <v>0</v>
      </c>
      <c r="K517" s="84" t="b">
        <v>0</v>
      </c>
      <c r="L517" s="84" t="b">
        <v>0</v>
      </c>
    </row>
    <row r="518" spans="1:12" ht="15">
      <c r="A518" s="84" t="s">
        <v>3351</v>
      </c>
      <c r="B518" s="84" t="s">
        <v>350</v>
      </c>
      <c r="C518" s="84">
        <v>7</v>
      </c>
      <c r="D518" s="123">
        <v>0.006362212265192353</v>
      </c>
      <c r="E518" s="123">
        <v>1.853926247739357</v>
      </c>
      <c r="F518" s="84" t="s">
        <v>2704</v>
      </c>
      <c r="G518" s="84" t="b">
        <v>0</v>
      </c>
      <c r="H518" s="84" t="b">
        <v>0</v>
      </c>
      <c r="I518" s="84" t="b">
        <v>0</v>
      </c>
      <c r="J518" s="84" t="b">
        <v>0</v>
      </c>
      <c r="K518" s="84" t="b">
        <v>0</v>
      </c>
      <c r="L518" s="84" t="b">
        <v>0</v>
      </c>
    </row>
    <row r="519" spans="1:12" ht="15">
      <c r="A519" s="84" t="s">
        <v>584</v>
      </c>
      <c r="B519" s="84" t="s">
        <v>3363</v>
      </c>
      <c r="C519" s="84">
        <v>6</v>
      </c>
      <c r="D519" s="123">
        <v>0.0057783092144188895</v>
      </c>
      <c r="E519" s="123">
        <v>1.5809249756756194</v>
      </c>
      <c r="F519" s="84" t="s">
        <v>2704</v>
      </c>
      <c r="G519" s="84" t="b">
        <v>0</v>
      </c>
      <c r="H519" s="84" t="b">
        <v>0</v>
      </c>
      <c r="I519" s="84" t="b">
        <v>0</v>
      </c>
      <c r="J519" s="84" t="b">
        <v>0</v>
      </c>
      <c r="K519" s="84" t="b">
        <v>0</v>
      </c>
      <c r="L519" s="84" t="b">
        <v>0</v>
      </c>
    </row>
    <row r="520" spans="1:12" ht="15">
      <c r="A520" s="84" t="s">
        <v>3363</v>
      </c>
      <c r="B520" s="84" t="s">
        <v>3364</v>
      </c>
      <c r="C520" s="84">
        <v>6</v>
      </c>
      <c r="D520" s="123">
        <v>0.0057783092144188895</v>
      </c>
      <c r="E520" s="123">
        <v>2.279894980011638</v>
      </c>
      <c r="F520" s="84" t="s">
        <v>2704</v>
      </c>
      <c r="G520" s="84" t="b">
        <v>0</v>
      </c>
      <c r="H520" s="84" t="b">
        <v>0</v>
      </c>
      <c r="I520" s="84" t="b">
        <v>0</v>
      </c>
      <c r="J520" s="84" t="b">
        <v>1</v>
      </c>
      <c r="K520" s="84" t="b">
        <v>0</v>
      </c>
      <c r="L520" s="84" t="b">
        <v>0</v>
      </c>
    </row>
    <row r="521" spans="1:12" ht="15">
      <c r="A521" s="84" t="s">
        <v>3364</v>
      </c>
      <c r="B521" s="84" t="s">
        <v>3347</v>
      </c>
      <c r="C521" s="84">
        <v>6</v>
      </c>
      <c r="D521" s="123">
        <v>0.0057783092144188895</v>
      </c>
      <c r="E521" s="123">
        <v>2.279894980011638</v>
      </c>
      <c r="F521" s="84" t="s">
        <v>2704</v>
      </c>
      <c r="G521" s="84" t="b">
        <v>1</v>
      </c>
      <c r="H521" s="84" t="b">
        <v>0</v>
      </c>
      <c r="I521" s="84" t="b">
        <v>0</v>
      </c>
      <c r="J521" s="84" t="b">
        <v>1</v>
      </c>
      <c r="K521" s="84" t="b">
        <v>0</v>
      </c>
      <c r="L521" s="84" t="b">
        <v>0</v>
      </c>
    </row>
    <row r="522" spans="1:12" ht="15">
      <c r="A522" s="84" t="s">
        <v>3347</v>
      </c>
      <c r="B522" s="84" t="s">
        <v>2838</v>
      </c>
      <c r="C522" s="84">
        <v>6</v>
      </c>
      <c r="D522" s="123">
        <v>0.0057783092144188895</v>
      </c>
      <c r="E522" s="123">
        <v>1.5017437296279945</v>
      </c>
      <c r="F522" s="84" t="s">
        <v>2704</v>
      </c>
      <c r="G522" s="84" t="b">
        <v>1</v>
      </c>
      <c r="H522" s="84" t="b">
        <v>0</v>
      </c>
      <c r="I522" s="84" t="b">
        <v>0</v>
      </c>
      <c r="J522" s="84" t="b">
        <v>0</v>
      </c>
      <c r="K522" s="84" t="b">
        <v>0</v>
      </c>
      <c r="L522" s="84" t="b">
        <v>0</v>
      </c>
    </row>
    <row r="523" spans="1:12" ht="15">
      <c r="A523" s="84" t="s">
        <v>2838</v>
      </c>
      <c r="B523" s="84" t="s">
        <v>3365</v>
      </c>
      <c r="C523" s="84">
        <v>6</v>
      </c>
      <c r="D523" s="123">
        <v>0.0057783092144188895</v>
      </c>
      <c r="E523" s="123">
        <v>1.5017437296279945</v>
      </c>
      <c r="F523" s="84" t="s">
        <v>2704</v>
      </c>
      <c r="G523" s="84" t="b">
        <v>0</v>
      </c>
      <c r="H523" s="84" t="b">
        <v>0</v>
      </c>
      <c r="I523" s="84" t="b">
        <v>0</v>
      </c>
      <c r="J523" s="84" t="b">
        <v>0</v>
      </c>
      <c r="K523" s="84" t="b">
        <v>0</v>
      </c>
      <c r="L523" s="84" t="b">
        <v>0</v>
      </c>
    </row>
    <row r="524" spans="1:12" ht="15">
      <c r="A524" s="84" t="s">
        <v>3365</v>
      </c>
      <c r="B524" s="84" t="s">
        <v>3366</v>
      </c>
      <c r="C524" s="84">
        <v>6</v>
      </c>
      <c r="D524" s="123">
        <v>0.0057783092144188895</v>
      </c>
      <c r="E524" s="123">
        <v>2.279894980011638</v>
      </c>
      <c r="F524" s="84" t="s">
        <v>2704</v>
      </c>
      <c r="G524" s="84" t="b">
        <v>0</v>
      </c>
      <c r="H524" s="84" t="b">
        <v>0</v>
      </c>
      <c r="I524" s="84" t="b">
        <v>0</v>
      </c>
      <c r="J524" s="84" t="b">
        <v>0</v>
      </c>
      <c r="K524" s="84" t="b">
        <v>0</v>
      </c>
      <c r="L524" s="84" t="b">
        <v>0</v>
      </c>
    </row>
    <row r="525" spans="1:12" ht="15">
      <c r="A525" s="84" t="s">
        <v>3366</v>
      </c>
      <c r="B525" s="84" t="s">
        <v>3367</v>
      </c>
      <c r="C525" s="84">
        <v>6</v>
      </c>
      <c r="D525" s="123">
        <v>0.0057783092144188895</v>
      </c>
      <c r="E525" s="123">
        <v>2.279894980011638</v>
      </c>
      <c r="F525" s="84" t="s">
        <v>2704</v>
      </c>
      <c r="G525" s="84" t="b">
        <v>0</v>
      </c>
      <c r="H525" s="84" t="b">
        <v>0</v>
      </c>
      <c r="I525" s="84" t="b">
        <v>0</v>
      </c>
      <c r="J525" s="84" t="b">
        <v>0</v>
      </c>
      <c r="K525" s="84" t="b">
        <v>0</v>
      </c>
      <c r="L525" s="84" t="b">
        <v>0</v>
      </c>
    </row>
    <row r="526" spans="1:12" ht="15">
      <c r="A526" s="84" t="s">
        <v>3367</v>
      </c>
      <c r="B526" s="84" t="s">
        <v>2901</v>
      </c>
      <c r="C526" s="84">
        <v>6</v>
      </c>
      <c r="D526" s="123">
        <v>0.0057783092144188895</v>
      </c>
      <c r="E526" s="123">
        <v>2.1549562434033382</v>
      </c>
      <c r="F526" s="84" t="s">
        <v>2704</v>
      </c>
      <c r="G526" s="84" t="b">
        <v>0</v>
      </c>
      <c r="H526" s="84" t="b">
        <v>0</v>
      </c>
      <c r="I526" s="84" t="b">
        <v>0</v>
      </c>
      <c r="J526" s="84" t="b">
        <v>0</v>
      </c>
      <c r="K526" s="84" t="b">
        <v>0</v>
      </c>
      <c r="L526" s="84" t="b">
        <v>0</v>
      </c>
    </row>
    <row r="527" spans="1:12" ht="15">
      <c r="A527" s="84" t="s">
        <v>2901</v>
      </c>
      <c r="B527" s="84" t="s">
        <v>3353</v>
      </c>
      <c r="C527" s="84">
        <v>6</v>
      </c>
      <c r="D527" s="123">
        <v>0.0057783092144188895</v>
      </c>
      <c r="E527" s="123">
        <v>2.1549562434033382</v>
      </c>
      <c r="F527" s="84" t="s">
        <v>2704</v>
      </c>
      <c r="G527" s="84" t="b">
        <v>0</v>
      </c>
      <c r="H527" s="84" t="b">
        <v>0</v>
      </c>
      <c r="I527" s="84" t="b">
        <v>0</v>
      </c>
      <c r="J527" s="84" t="b">
        <v>0</v>
      </c>
      <c r="K527" s="84" t="b">
        <v>0</v>
      </c>
      <c r="L527" s="84" t="b">
        <v>0</v>
      </c>
    </row>
    <row r="528" spans="1:12" ht="15">
      <c r="A528" s="84" t="s">
        <v>3353</v>
      </c>
      <c r="B528" s="84" t="s">
        <v>3368</v>
      </c>
      <c r="C528" s="84">
        <v>6</v>
      </c>
      <c r="D528" s="123">
        <v>0.0057783092144188895</v>
      </c>
      <c r="E528" s="123">
        <v>2.279894980011638</v>
      </c>
      <c r="F528" s="84" t="s">
        <v>2704</v>
      </c>
      <c r="G528" s="84" t="b">
        <v>0</v>
      </c>
      <c r="H528" s="84" t="b">
        <v>0</v>
      </c>
      <c r="I528" s="84" t="b">
        <v>0</v>
      </c>
      <c r="J528" s="84" t="b">
        <v>0</v>
      </c>
      <c r="K528" s="84" t="b">
        <v>0</v>
      </c>
      <c r="L528" s="84" t="b">
        <v>0</v>
      </c>
    </row>
    <row r="529" spans="1:12" ht="15">
      <c r="A529" s="84" t="s">
        <v>2875</v>
      </c>
      <c r="B529" s="84" t="s">
        <v>2856</v>
      </c>
      <c r="C529" s="84">
        <v>6</v>
      </c>
      <c r="D529" s="123">
        <v>0.0057783092144188895</v>
      </c>
      <c r="E529" s="123">
        <v>2.1549562434033382</v>
      </c>
      <c r="F529" s="84" t="s">
        <v>2704</v>
      </c>
      <c r="G529" s="84" t="b">
        <v>0</v>
      </c>
      <c r="H529" s="84" t="b">
        <v>0</v>
      </c>
      <c r="I529" s="84" t="b">
        <v>0</v>
      </c>
      <c r="J529" s="84" t="b">
        <v>1</v>
      </c>
      <c r="K529" s="84" t="b">
        <v>0</v>
      </c>
      <c r="L529" s="84" t="b">
        <v>0</v>
      </c>
    </row>
    <row r="530" spans="1:12" ht="15">
      <c r="A530" s="84" t="s">
        <v>2856</v>
      </c>
      <c r="B530" s="84" t="s">
        <v>3382</v>
      </c>
      <c r="C530" s="84">
        <v>6</v>
      </c>
      <c r="D530" s="123">
        <v>0.0057783092144188895</v>
      </c>
      <c r="E530" s="123">
        <v>2.279894980011638</v>
      </c>
      <c r="F530" s="84" t="s">
        <v>2704</v>
      </c>
      <c r="G530" s="84" t="b">
        <v>1</v>
      </c>
      <c r="H530" s="84" t="b">
        <v>0</v>
      </c>
      <c r="I530" s="84" t="b">
        <v>0</v>
      </c>
      <c r="J530" s="84" t="b">
        <v>0</v>
      </c>
      <c r="K530" s="84" t="b">
        <v>0</v>
      </c>
      <c r="L530" s="84" t="b">
        <v>0</v>
      </c>
    </row>
    <row r="531" spans="1:12" ht="15">
      <c r="A531" s="84" t="s">
        <v>3382</v>
      </c>
      <c r="B531" s="84" t="s">
        <v>2786</v>
      </c>
      <c r="C531" s="84">
        <v>6</v>
      </c>
      <c r="D531" s="123">
        <v>0.0057783092144188895</v>
      </c>
      <c r="E531" s="123">
        <v>2.279894980011638</v>
      </c>
      <c r="F531" s="84" t="s">
        <v>2704</v>
      </c>
      <c r="G531" s="84" t="b">
        <v>0</v>
      </c>
      <c r="H531" s="84" t="b">
        <v>0</v>
      </c>
      <c r="I531" s="84" t="b">
        <v>0</v>
      </c>
      <c r="J531" s="84" t="b">
        <v>0</v>
      </c>
      <c r="K531" s="84" t="b">
        <v>0</v>
      </c>
      <c r="L531" s="84" t="b">
        <v>0</v>
      </c>
    </row>
    <row r="532" spans="1:12" ht="15">
      <c r="A532" s="84" t="s">
        <v>2786</v>
      </c>
      <c r="B532" s="84" t="s">
        <v>3383</v>
      </c>
      <c r="C532" s="84">
        <v>6</v>
      </c>
      <c r="D532" s="123">
        <v>0.0057783092144188895</v>
      </c>
      <c r="E532" s="123">
        <v>2.279894980011638</v>
      </c>
      <c r="F532" s="84" t="s">
        <v>2704</v>
      </c>
      <c r="G532" s="84" t="b">
        <v>0</v>
      </c>
      <c r="H532" s="84" t="b">
        <v>0</v>
      </c>
      <c r="I532" s="84" t="b">
        <v>0</v>
      </c>
      <c r="J532" s="84" t="b">
        <v>0</v>
      </c>
      <c r="K532" s="84" t="b">
        <v>0</v>
      </c>
      <c r="L532" s="84" t="b">
        <v>0</v>
      </c>
    </row>
    <row r="533" spans="1:12" ht="15">
      <c r="A533" s="84" t="s">
        <v>3383</v>
      </c>
      <c r="B533" s="84" t="s">
        <v>2852</v>
      </c>
      <c r="C533" s="84">
        <v>6</v>
      </c>
      <c r="D533" s="123">
        <v>0.0057783092144188895</v>
      </c>
      <c r="E533" s="123">
        <v>2.279894980011638</v>
      </c>
      <c r="F533" s="84" t="s">
        <v>2704</v>
      </c>
      <c r="G533" s="84" t="b">
        <v>0</v>
      </c>
      <c r="H533" s="84" t="b">
        <v>0</v>
      </c>
      <c r="I533" s="84" t="b">
        <v>0</v>
      </c>
      <c r="J533" s="84" t="b">
        <v>0</v>
      </c>
      <c r="K533" s="84" t="b">
        <v>0</v>
      </c>
      <c r="L533" s="84" t="b">
        <v>0</v>
      </c>
    </row>
    <row r="534" spans="1:12" ht="15">
      <c r="A534" s="84" t="s">
        <v>2852</v>
      </c>
      <c r="B534" s="84" t="s">
        <v>3359</v>
      </c>
      <c r="C534" s="84">
        <v>6</v>
      </c>
      <c r="D534" s="123">
        <v>0.0057783092144188895</v>
      </c>
      <c r="E534" s="123">
        <v>2.212948190381025</v>
      </c>
      <c r="F534" s="84" t="s">
        <v>2704</v>
      </c>
      <c r="G534" s="84" t="b">
        <v>0</v>
      </c>
      <c r="H534" s="84" t="b">
        <v>0</v>
      </c>
      <c r="I534" s="84" t="b">
        <v>0</v>
      </c>
      <c r="J534" s="84" t="b">
        <v>0</v>
      </c>
      <c r="K534" s="84" t="b">
        <v>0</v>
      </c>
      <c r="L534" s="84" t="b">
        <v>0</v>
      </c>
    </row>
    <row r="535" spans="1:12" ht="15">
      <c r="A535" s="84" t="s">
        <v>3359</v>
      </c>
      <c r="B535" s="84" t="s">
        <v>3384</v>
      </c>
      <c r="C535" s="84">
        <v>6</v>
      </c>
      <c r="D535" s="123">
        <v>0.0057783092144188895</v>
      </c>
      <c r="E535" s="123">
        <v>2.212948190381025</v>
      </c>
      <c r="F535" s="84" t="s">
        <v>2704</v>
      </c>
      <c r="G535" s="84" t="b">
        <v>0</v>
      </c>
      <c r="H535" s="84" t="b">
        <v>0</v>
      </c>
      <c r="I535" s="84" t="b">
        <v>0</v>
      </c>
      <c r="J535" s="84" t="b">
        <v>0</v>
      </c>
      <c r="K535" s="84" t="b">
        <v>0</v>
      </c>
      <c r="L535" s="84" t="b">
        <v>0</v>
      </c>
    </row>
    <row r="536" spans="1:12" ht="15">
      <c r="A536" s="84" t="s">
        <v>3384</v>
      </c>
      <c r="B536" s="84" t="s">
        <v>584</v>
      </c>
      <c r="C536" s="84">
        <v>6</v>
      </c>
      <c r="D536" s="123">
        <v>0.0057783092144188895</v>
      </c>
      <c r="E536" s="123">
        <v>1.5528962520753757</v>
      </c>
      <c r="F536" s="84" t="s">
        <v>2704</v>
      </c>
      <c r="G536" s="84" t="b">
        <v>0</v>
      </c>
      <c r="H536" s="84" t="b">
        <v>0</v>
      </c>
      <c r="I536" s="84" t="b">
        <v>0</v>
      </c>
      <c r="J536" s="84" t="b">
        <v>0</v>
      </c>
      <c r="K536" s="84" t="b">
        <v>0</v>
      </c>
      <c r="L536" s="84" t="b">
        <v>0</v>
      </c>
    </row>
    <row r="537" spans="1:12" ht="15">
      <c r="A537" s="84" t="s">
        <v>602</v>
      </c>
      <c r="B537" s="84" t="s">
        <v>378</v>
      </c>
      <c r="C537" s="84">
        <v>6</v>
      </c>
      <c r="D537" s="123">
        <v>0.0057783092144188895</v>
      </c>
      <c r="E537" s="123">
        <v>1.6266824662362944</v>
      </c>
      <c r="F537" s="84" t="s">
        <v>2704</v>
      </c>
      <c r="G537" s="84" t="b">
        <v>0</v>
      </c>
      <c r="H537" s="84" t="b">
        <v>0</v>
      </c>
      <c r="I537" s="84" t="b">
        <v>0</v>
      </c>
      <c r="J537" s="84" t="b">
        <v>0</v>
      </c>
      <c r="K537" s="84" t="b">
        <v>0</v>
      </c>
      <c r="L537" s="84" t="b">
        <v>0</v>
      </c>
    </row>
    <row r="538" spans="1:12" ht="15">
      <c r="A538" s="84" t="s">
        <v>306</v>
      </c>
      <c r="B538" s="84" t="s">
        <v>2893</v>
      </c>
      <c r="C538" s="84">
        <v>6</v>
      </c>
      <c r="D538" s="123">
        <v>0.0057783092144188895</v>
      </c>
      <c r="E538" s="123">
        <v>1.2518662564113945</v>
      </c>
      <c r="F538" s="84" t="s">
        <v>2704</v>
      </c>
      <c r="G538" s="84" t="b">
        <v>0</v>
      </c>
      <c r="H538" s="84" t="b">
        <v>0</v>
      </c>
      <c r="I538" s="84" t="b">
        <v>0</v>
      </c>
      <c r="J538" s="84" t="b">
        <v>0</v>
      </c>
      <c r="K538" s="84" t="b">
        <v>0</v>
      </c>
      <c r="L538" s="84" t="b">
        <v>0</v>
      </c>
    </row>
    <row r="539" spans="1:12" ht="15">
      <c r="A539" s="84" t="s">
        <v>306</v>
      </c>
      <c r="B539" s="84" t="s">
        <v>584</v>
      </c>
      <c r="C539" s="84">
        <v>5</v>
      </c>
      <c r="D539" s="123">
        <v>0.005135570162693836</v>
      </c>
      <c r="E539" s="123">
        <v>0.4456862824275074</v>
      </c>
      <c r="F539" s="84" t="s">
        <v>2704</v>
      </c>
      <c r="G539" s="84" t="b">
        <v>0</v>
      </c>
      <c r="H539" s="84" t="b">
        <v>0</v>
      </c>
      <c r="I539" s="84" t="b">
        <v>0</v>
      </c>
      <c r="J539" s="84" t="b">
        <v>0</v>
      </c>
      <c r="K539" s="84" t="b">
        <v>0</v>
      </c>
      <c r="L539" s="84" t="b">
        <v>0</v>
      </c>
    </row>
    <row r="540" spans="1:12" ht="15">
      <c r="A540" s="84" t="s">
        <v>3368</v>
      </c>
      <c r="B540" s="84" t="s">
        <v>3369</v>
      </c>
      <c r="C540" s="84">
        <v>5</v>
      </c>
      <c r="D540" s="123">
        <v>0.005135570162693836</v>
      </c>
      <c r="E540" s="123">
        <v>2.279894980011638</v>
      </c>
      <c r="F540" s="84" t="s">
        <v>2704</v>
      </c>
      <c r="G540" s="84" t="b">
        <v>0</v>
      </c>
      <c r="H540" s="84" t="b">
        <v>0</v>
      </c>
      <c r="I540" s="84" t="b">
        <v>0</v>
      </c>
      <c r="J540" s="84" t="b">
        <v>0</v>
      </c>
      <c r="K540" s="84" t="b">
        <v>0</v>
      </c>
      <c r="L540" s="84" t="b">
        <v>0</v>
      </c>
    </row>
    <row r="541" spans="1:12" ht="15">
      <c r="A541" s="84" t="s">
        <v>306</v>
      </c>
      <c r="B541" s="84" t="s">
        <v>2875</v>
      </c>
      <c r="C541" s="84">
        <v>5</v>
      </c>
      <c r="D541" s="123">
        <v>0.005135570162693836</v>
      </c>
      <c r="E541" s="123">
        <v>1.1057382207331565</v>
      </c>
      <c r="F541" s="84" t="s">
        <v>2704</v>
      </c>
      <c r="G541" s="84" t="b">
        <v>0</v>
      </c>
      <c r="H541" s="84" t="b">
        <v>0</v>
      </c>
      <c r="I541" s="84" t="b">
        <v>0</v>
      </c>
      <c r="J541" s="84" t="b">
        <v>0</v>
      </c>
      <c r="K541" s="84" t="b">
        <v>0</v>
      </c>
      <c r="L541" s="84" t="b">
        <v>0</v>
      </c>
    </row>
    <row r="542" spans="1:12" ht="15">
      <c r="A542" s="84" t="s">
        <v>350</v>
      </c>
      <c r="B542" s="84" t="s">
        <v>2889</v>
      </c>
      <c r="C542" s="84">
        <v>4</v>
      </c>
      <c r="D542" s="123">
        <v>0.004422080767721595</v>
      </c>
      <c r="E542" s="123">
        <v>1.5265673133530266</v>
      </c>
      <c r="F542" s="84" t="s">
        <v>2704</v>
      </c>
      <c r="G542" s="84" t="b">
        <v>0</v>
      </c>
      <c r="H542" s="84" t="b">
        <v>0</v>
      </c>
      <c r="I542" s="84" t="b">
        <v>0</v>
      </c>
      <c r="J542" s="84" t="b">
        <v>0</v>
      </c>
      <c r="K542" s="84" t="b">
        <v>0</v>
      </c>
      <c r="L542" s="84" t="b">
        <v>0</v>
      </c>
    </row>
    <row r="543" spans="1:12" ht="15">
      <c r="A543" s="84" t="s">
        <v>350</v>
      </c>
      <c r="B543" s="84" t="s">
        <v>3354</v>
      </c>
      <c r="C543" s="84">
        <v>3</v>
      </c>
      <c r="D543" s="123">
        <v>0.003619809936490953</v>
      </c>
      <c r="E543" s="123">
        <v>1.4016285767447267</v>
      </c>
      <c r="F543" s="84" t="s">
        <v>2704</v>
      </c>
      <c r="G543" s="84" t="b">
        <v>0</v>
      </c>
      <c r="H543" s="84" t="b">
        <v>0</v>
      </c>
      <c r="I543" s="84" t="b">
        <v>0</v>
      </c>
      <c r="J543" s="84" t="b">
        <v>0</v>
      </c>
      <c r="K543" s="84" t="b">
        <v>0</v>
      </c>
      <c r="L543" s="84" t="b">
        <v>0</v>
      </c>
    </row>
    <row r="544" spans="1:12" ht="15">
      <c r="A544" s="84" t="s">
        <v>2836</v>
      </c>
      <c r="B544" s="84" t="s">
        <v>2842</v>
      </c>
      <c r="C544" s="84">
        <v>3</v>
      </c>
      <c r="D544" s="123">
        <v>0.003619809936490953</v>
      </c>
      <c r="E544" s="123">
        <v>0.43895289976853896</v>
      </c>
      <c r="F544" s="84" t="s">
        <v>2704</v>
      </c>
      <c r="G544" s="84" t="b">
        <v>0</v>
      </c>
      <c r="H544" s="84" t="b">
        <v>0</v>
      </c>
      <c r="I544" s="84" t="b">
        <v>0</v>
      </c>
      <c r="J544" s="84" t="b">
        <v>0</v>
      </c>
      <c r="K544" s="84" t="b">
        <v>0</v>
      </c>
      <c r="L544" s="84" t="b">
        <v>0</v>
      </c>
    </row>
    <row r="545" spans="1:12" ht="15">
      <c r="A545" s="84" t="s">
        <v>3390</v>
      </c>
      <c r="B545" s="84" t="s">
        <v>2835</v>
      </c>
      <c r="C545" s="84">
        <v>3</v>
      </c>
      <c r="D545" s="123">
        <v>0.003619809936490953</v>
      </c>
      <c r="E545" s="123">
        <v>1.359076226059263</v>
      </c>
      <c r="F545" s="84" t="s">
        <v>2704</v>
      </c>
      <c r="G545" s="84" t="b">
        <v>0</v>
      </c>
      <c r="H545" s="84" t="b">
        <v>0</v>
      </c>
      <c r="I545" s="84" t="b">
        <v>0</v>
      </c>
      <c r="J545" s="84" t="b">
        <v>0</v>
      </c>
      <c r="K545" s="84" t="b">
        <v>0</v>
      </c>
      <c r="L545" s="84" t="b">
        <v>0</v>
      </c>
    </row>
    <row r="546" spans="1:12" ht="15">
      <c r="A546" s="84" t="s">
        <v>2848</v>
      </c>
      <c r="B546" s="84" t="s">
        <v>602</v>
      </c>
      <c r="C546" s="84">
        <v>3</v>
      </c>
      <c r="D546" s="123">
        <v>0.003619809936490953</v>
      </c>
      <c r="E546" s="123">
        <v>1.566684536561009</v>
      </c>
      <c r="F546" s="84" t="s">
        <v>2704</v>
      </c>
      <c r="G546" s="84" t="b">
        <v>0</v>
      </c>
      <c r="H546" s="84" t="b">
        <v>0</v>
      </c>
      <c r="I546" s="84" t="b">
        <v>0</v>
      </c>
      <c r="J546" s="84" t="b">
        <v>0</v>
      </c>
      <c r="K546" s="84" t="b">
        <v>0</v>
      </c>
      <c r="L546" s="84" t="b">
        <v>0</v>
      </c>
    </row>
    <row r="547" spans="1:12" ht="15">
      <c r="A547" s="84" t="s">
        <v>350</v>
      </c>
      <c r="B547" s="84" t="s">
        <v>3356</v>
      </c>
      <c r="C547" s="84">
        <v>3</v>
      </c>
      <c r="D547" s="123">
        <v>0.003619809936490953</v>
      </c>
      <c r="E547" s="123">
        <v>1.5265673133530266</v>
      </c>
      <c r="F547" s="84" t="s">
        <v>2704</v>
      </c>
      <c r="G547" s="84" t="b">
        <v>0</v>
      </c>
      <c r="H547" s="84" t="b">
        <v>0</v>
      </c>
      <c r="I547" s="84" t="b">
        <v>0</v>
      </c>
      <c r="J547" s="84" t="b">
        <v>0</v>
      </c>
      <c r="K547" s="84" t="b">
        <v>0</v>
      </c>
      <c r="L547" s="84" t="b">
        <v>0</v>
      </c>
    </row>
    <row r="548" spans="1:12" ht="15">
      <c r="A548" s="84" t="s">
        <v>3354</v>
      </c>
      <c r="B548" s="84" t="s">
        <v>2874</v>
      </c>
      <c r="C548" s="84">
        <v>2</v>
      </c>
      <c r="D548" s="123">
        <v>0.002698143936715136</v>
      </c>
      <c r="E548" s="123">
        <v>2.279894980011638</v>
      </c>
      <c r="F548" s="84" t="s">
        <v>2704</v>
      </c>
      <c r="G548" s="84" t="b">
        <v>0</v>
      </c>
      <c r="H548" s="84" t="b">
        <v>0</v>
      </c>
      <c r="I548" s="84" t="b">
        <v>0</v>
      </c>
      <c r="J548" s="84" t="b">
        <v>0</v>
      </c>
      <c r="K548" s="84" t="b">
        <v>0</v>
      </c>
      <c r="L548" s="84" t="b">
        <v>0</v>
      </c>
    </row>
    <row r="549" spans="1:12" ht="15">
      <c r="A549" s="84" t="s">
        <v>2874</v>
      </c>
      <c r="B549" s="84" t="s">
        <v>2849</v>
      </c>
      <c r="C549" s="84">
        <v>2</v>
      </c>
      <c r="D549" s="123">
        <v>0.002698143936715136</v>
      </c>
      <c r="E549" s="123">
        <v>2.279894980011638</v>
      </c>
      <c r="F549" s="84" t="s">
        <v>2704</v>
      </c>
      <c r="G549" s="84" t="b">
        <v>0</v>
      </c>
      <c r="H549" s="84" t="b">
        <v>0</v>
      </c>
      <c r="I549" s="84" t="b">
        <v>0</v>
      </c>
      <c r="J549" s="84" t="b">
        <v>0</v>
      </c>
      <c r="K549" s="84" t="b">
        <v>0</v>
      </c>
      <c r="L549" s="84" t="b">
        <v>0</v>
      </c>
    </row>
    <row r="550" spans="1:12" ht="15">
      <c r="A550" s="84" t="s">
        <v>2849</v>
      </c>
      <c r="B550" s="84" t="s">
        <v>3432</v>
      </c>
      <c r="C550" s="84">
        <v>2</v>
      </c>
      <c r="D550" s="123">
        <v>0.002698143936715136</v>
      </c>
      <c r="E550" s="123">
        <v>2.1549562434033382</v>
      </c>
      <c r="F550" s="84" t="s">
        <v>2704</v>
      </c>
      <c r="G550" s="84" t="b">
        <v>0</v>
      </c>
      <c r="H550" s="84" t="b">
        <v>0</v>
      </c>
      <c r="I550" s="84" t="b">
        <v>0</v>
      </c>
      <c r="J550" s="84" t="b">
        <v>0</v>
      </c>
      <c r="K550" s="84" t="b">
        <v>0</v>
      </c>
      <c r="L550" s="84" t="b">
        <v>0</v>
      </c>
    </row>
    <row r="551" spans="1:12" ht="15">
      <c r="A551" s="84" t="s">
        <v>3432</v>
      </c>
      <c r="B551" s="84" t="s">
        <v>3459</v>
      </c>
      <c r="C551" s="84">
        <v>2</v>
      </c>
      <c r="D551" s="123">
        <v>0.002698143936715136</v>
      </c>
      <c r="E551" s="123">
        <v>2.4559862390673195</v>
      </c>
      <c r="F551" s="84" t="s">
        <v>2704</v>
      </c>
      <c r="G551" s="84" t="b">
        <v>0</v>
      </c>
      <c r="H551" s="84" t="b">
        <v>0</v>
      </c>
      <c r="I551" s="84" t="b">
        <v>0</v>
      </c>
      <c r="J551" s="84" t="b">
        <v>0</v>
      </c>
      <c r="K551" s="84" t="b">
        <v>0</v>
      </c>
      <c r="L551" s="84" t="b">
        <v>0</v>
      </c>
    </row>
    <row r="552" spans="1:12" ht="15">
      <c r="A552" s="84" t="s">
        <v>3459</v>
      </c>
      <c r="B552" s="84" t="s">
        <v>3504</v>
      </c>
      <c r="C552" s="84">
        <v>2</v>
      </c>
      <c r="D552" s="123">
        <v>0.002698143936715136</v>
      </c>
      <c r="E552" s="123">
        <v>2.7570162347313008</v>
      </c>
      <c r="F552" s="84" t="s">
        <v>2704</v>
      </c>
      <c r="G552" s="84" t="b">
        <v>0</v>
      </c>
      <c r="H552" s="84" t="b">
        <v>0</v>
      </c>
      <c r="I552" s="84" t="b">
        <v>0</v>
      </c>
      <c r="J552" s="84" t="b">
        <v>0</v>
      </c>
      <c r="K552" s="84" t="b">
        <v>0</v>
      </c>
      <c r="L552" s="84" t="b">
        <v>0</v>
      </c>
    </row>
    <row r="553" spans="1:12" ht="15">
      <c r="A553" s="84" t="s">
        <v>3504</v>
      </c>
      <c r="B553" s="84" t="s">
        <v>3355</v>
      </c>
      <c r="C553" s="84">
        <v>2</v>
      </c>
      <c r="D553" s="123">
        <v>0.002698143936715136</v>
      </c>
      <c r="E553" s="123">
        <v>2.5809249756756194</v>
      </c>
      <c r="F553" s="84" t="s">
        <v>2704</v>
      </c>
      <c r="G553" s="84" t="b">
        <v>0</v>
      </c>
      <c r="H553" s="84" t="b">
        <v>0</v>
      </c>
      <c r="I553" s="84" t="b">
        <v>0</v>
      </c>
      <c r="J553" s="84" t="b">
        <v>0</v>
      </c>
      <c r="K553" s="84" t="b">
        <v>0</v>
      </c>
      <c r="L553" s="84" t="b">
        <v>0</v>
      </c>
    </row>
    <row r="554" spans="1:12" ht="15">
      <c r="A554" s="84" t="s">
        <v>3355</v>
      </c>
      <c r="B554" s="84" t="s">
        <v>3544</v>
      </c>
      <c r="C554" s="84">
        <v>2</v>
      </c>
      <c r="D554" s="123">
        <v>0.002698143936715136</v>
      </c>
      <c r="E554" s="123">
        <v>2.5809249756756194</v>
      </c>
      <c r="F554" s="84" t="s">
        <v>2704</v>
      </c>
      <c r="G554" s="84" t="b">
        <v>0</v>
      </c>
      <c r="H554" s="84" t="b">
        <v>0</v>
      </c>
      <c r="I554" s="84" t="b">
        <v>0</v>
      </c>
      <c r="J554" s="84" t="b">
        <v>0</v>
      </c>
      <c r="K554" s="84" t="b">
        <v>0</v>
      </c>
      <c r="L554" s="84" t="b">
        <v>0</v>
      </c>
    </row>
    <row r="555" spans="1:12" ht="15">
      <c r="A555" s="84" t="s">
        <v>3544</v>
      </c>
      <c r="B555" s="84" t="s">
        <v>3460</v>
      </c>
      <c r="C555" s="84">
        <v>2</v>
      </c>
      <c r="D555" s="123">
        <v>0.002698143936715136</v>
      </c>
      <c r="E555" s="123">
        <v>2.7570162347313008</v>
      </c>
      <c r="F555" s="84" t="s">
        <v>2704</v>
      </c>
      <c r="G555" s="84" t="b">
        <v>0</v>
      </c>
      <c r="H555" s="84" t="b">
        <v>0</v>
      </c>
      <c r="I555" s="84" t="b">
        <v>0</v>
      </c>
      <c r="J555" s="84" t="b">
        <v>0</v>
      </c>
      <c r="K555" s="84" t="b">
        <v>0</v>
      </c>
      <c r="L555" s="84" t="b">
        <v>0</v>
      </c>
    </row>
    <row r="556" spans="1:12" ht="15">
      <c r="A556" s="84" t="s">
        <v>3460</v>
      </c>
      <c r="B556" s="84" t="s">
        <v>3545</v>
      </c>
      <c r="C556" s="84">
        <v>2</v>
      </c>
      <c r="D556" s="123">
        <v>0.002698143936715136</v>
      </c>
      <c r="E556" s="123">
        <v>2.7570162347313008</v>
      </c>
      <c r="F556" s="84" t="s">
        <v>2704</v>
      </c>
      <c r="G556" s="84" t="b">
        <v>0</v>
      </c>
      <c r="H556" s="84" t="b">
        <v>0</v>
      </c>
      <c r="I556" s="84" t="b">
        <v>0</v>
      </c>
      <c r="J556" s="84" t="b">
        <v>0</v>
      </c>
      <c r="K556" s="84" t="b">
        <v>0</v>
      </c>
      <c r="L556" s="84" t="b">
        <v>0</v>
      </c>
    </row>
    <row r="557" spans="1:12" ht="15">
      <c r="A557" s="84" t="s">
        <v>3545</v>
      </c>
      <c r="B557" s="84" t="s">
        <v>3432</v>
      </c>
      <c r="C557" s="84">
        <v>2</v>
      </c>
      <c r="D557" s="123">
        <v>0.002698143936715136</v>
      </c>
      <c r="E557" s="123">
        <v>2.4559862390673195</v>
      </c>
      <c r="F557" s="84" t="s">
        <v>2704</v>
      </c>
      <c r="G557" s="84" t="b">
        <v>0</v>
      </c>
      <c r="H557" s="84" t="b">
        <v>0</v>
      </c>
      <c r="I557" s="84" t="b">
        <v>0</v>
      </c>
      <c r="J557" s="84" t="b">
        <v>0</v>
      </c>
      <c r="K557" s="84" t="b">
        <v>0</v>
      </c>
      <c r="L557" s="84" t="b">
        <v>0</v>
      </c>
    </row>
    <row r="558" spans="1:12" ht="15">
      <c r="A558" s="84" t="s">
        <v>3518</v>
      </c>
      <c r="B558" s="84" t="s">
        <v>3519</v>
      </c>
      <c r="C558" s="84">
        <v>2</v>
      </c>
      <c r="D558" s="123">
        <v>0.002698143936715136</v>
      </c>
      <c r="E558" s="123">
        <v>2.7570162347313008</v>
      </c>
      <c r="F558" s="84" t="s">
        <v>2704</v>
      </c>
      <c r="G558" s="84" t="b">
        <v>0</v>
      </c>
      <c r="H558" s="84" t="b">
        <v>0</v>
      </c>
      <c r="I558" s="84" t="b">
        <v>0</v>
      </c>
      <c r="J558" s="84" t="b">
        <v>0</v>
      </c>
      <c r="K558" s="84" t="b">
        <v>0</v>
      </c>
      <c r="L558" s="84" t="b">
        <v>0</v>
      </c>
    </row>
    <row r="559" spans="1:12" ht="15">
      <c r="A559" s="84" t="s">
        <v>3519</v>
      </c>
      <c r="B559" s="84" t="s">
        <v>3520</v>
      </c>
      <c r="C559" s="84">
        <v>2</v>
      </c>
      <c r="D559" s="123">
        <v>0.002698143936715136</v>
      </c>
      <c r="E559" s="123">
        <v>2.7570162347313008</v>
      </c>
      <c r="F559" s="84" t="s">
        <v>2704</v>
      </c>
      <c r="G559" s="84" t="b">
        <v>0</v>
      </c>
      <c r="H559" s="84" t="b">
        <v>0</v>
      </c>
      <c r="I559" s="84" t="b">
        <v>0</v>
      </c>
      <c r="J559" s="84" t="b">
        <v>0</v>
      </c>
      <c r="K559" s="84" t="b">
        <v>0</v>
      </c>
      <c r="L559" s="84" t="b">
        <v>0</v>
      </c>
    </row>
    <row r="560" spans="1:12" ht="15">
      <c r="A560" s="84" t="s">
        <v>3520</v>
      </c>
      <c r="B560" s="84" t="s">
        <v>602</v>
      </c>
      <c r="C560" s="84">
        <v>2</v>
      </c>
      <c r="D560" s="123">
        <v>0.002698143936715136</v>
      </c>
      <c r="E560" s="123">
        <v>1.5666845365610091</v>
      </c>
      <c r="F560" s="84" t="s">
        <v>2704</v>
      </c>
      <c r="G560" s="84" t="b">
        <v>0</v>
      </c>
      <c r="H560" s="84" t="b">
        <v>0</v>
      </c>
      <c r="I560" s="84" t="b">
        <v>0</v>
      </c>
      <c r="J560" s="84" t="b">
        <v>0</v>
      </c>
      <c r="K560" s="84" t="b">
        <v>0</v>
      </c>
      <c r="L560" s="84" t="b">
        <v>0</v>
      </c>
    </row>
    <row r="561" spans="1:12" ht="15">
      <c r="A561" s="84" t="s">
        <v>584</v>
      </c>
      <c r="B561" s="84" t="s">
        <v>3448</v>
      </c>
      <c r="C561" s="84">
        <v>2</v>
      </c>
      <c r="D561" s="123">
        <v>0.002698143936715136</v>
      </c>
      <c r="E561" s="123">
        <v>1.5809249756756194</v>
      </c>
      <c r="F561" s="84" t="s">
        <v>2704</v>
      </c>
      <c r="G561" s="84" t="b">
        <v>0</v>
      </c>
      <c r="H561" s="84" t="b">
        <v>0</v>
      </c>
      <c r="I561" s="84" t="b">
        <v>0</v>
      </c>
      <c r="J561" s="84" t="b">
        <v>0</v>
      </c>
      <c r="K561" s="84" t="b">
        <v>0</v>
      </c>
      <c r="L561" s="84" t="b">
        <v>0</v>
      </c>
    </row>
    <row r="562" spans="1:12" ht="15">
      <c r="A562" s="84" t="s">
        <v>3448</v>
      </c>
      <c r="B562" s="84" t="s">
        <v>350</v>
      </c>
      <c r="C562" s="84">
        <v>2</v>
      </c>
      <c r="D562" s="123">
        <v>0.002698143936715136</v>
      </c>
      <c r="E562" s="123">
        <v>1.853926247739357</v>
      </c>
      <c r="F562" s="84" t="s">
        <v>2704</v>
      </c>
      <c r="G562" s="84" t="b">
        <v>0</v>
      </c>
      <c r="H562" s="84" t="b">
        <v>0</v>
      </c>
      <c r="I562" s="84" t="b">
        <v>0</v>
      </c>
      <c r="J562" s="84" t="b">
        <v>0</v>
      </c>
      <c r="K562" s="84" t="b">
        <v>0</v>
      </c>
      <c r="L562" s="84" t="b">
        <v>0</v>
      </c>
    </row>
    <row r="563" spans="1:12" ht="15">
      <c r="A563" s="84" t="s">
        <v>350</v>
      </c>
      <c r="B563" s="84" t="s">
        <v>3521</v>
      </c>
      <c r="C563" s="84">
        <v>2</v>
      </c>
      <c r="D563" s="123">
        <v>0.002698143936715136</v>
      </c>
      <c r="E563" s="123">
        <v>1.5265673133530266</v>
      </c>
      <c r="F563" s="84" t="s">
        <v>2704</v>
      </c>
      <c r="G563" s="84" t="b">
        <v>0</v>
      </c>
      <c r="H563" s="84" t="b">
        <v>0</v>
      </c>
      <c r="I563" s="84" t="b">
        <v>0</v>
      </c>
      <c r="J563" s="84" t="b">
        <v>0</v>
      </c>
      <c r="K563" s="84" t="b">
        <v>0</v>
      </c>
      <c r="L563" s="84" t="b">
        <v>0</v>
      </c>
    </row>
    <row r="564" spans="1:12" ht="15">
      <c r="A564" s="84" t="s">
        <v>3521</v>
      </c>
      <c r="B564" s="84" t="s">
        <v>3522</v>
      </c>
      <c r="C564" s="84">
        <v>2</v>
      </c>
      <c r="D564" s="123">
        <v>0.002698143936715136</v>
      </c>
      <c r="E564" s="123">
        <v>2.7570162347313008</v>
      </c>
      <c r="F564" s="84" t="s">
        <v>2704</v>
      </c>
      <c r="G564" s="84" t="b">
        <v>0</v>
      </c>
      <c r="H564" s="84" t="b">
        <v>0</v>
      </c>
      <c r="I564" s="84" t="b">
        <v>0</v>
      </c>
      <c r="J564" s="84" t="b">
        <v>0</v>
      </c>
      <c r="K564" s="84" t="b">
        <v>0</v>
      </c>
      <c r="L564" s="84" t="b">
        <v>0</v>
      </c>
    </row>
    <row r="565" spans="1:12" ht="15">
      <c r="A565" s="84" t="s">
        <v>3522</v>
      </c>
      <c r="B565" s="84" t="s">
        <v>3523</v>
      </c>
      <c r="C565" s="84">
        <v>2</v>
      </c>
      <c r="D565" s="123">
        <v>0.002698143936715136</v>
      </c>
      <c r="E565" s="123">
        <v>2.7570162347313008</v>
      </c>
      <c r="F565" s="84" t="s">
        <v>2704</v>
      </c>
      <c r="G565" s="84" t="b">
        <v>0</v>
      </c>
      <c r="H565" s="84" t="b">
        <v>0</v>
      </c>
      <c r="I565" s="84" t="b">
        <v>0</v>
      </c>
      <c r="J565" s="84" t="b">
        <v>0</v>
      </c>
      <c r="K565" s="84" t="b">
        <v>0</v>
      </c>
      <c r="L565" s="84" t="b">
        <v>0</v>
      </c>
    </row>
    <row r="566" spans="1:12" ht="15">
      <c r="A566" s="84" t="s">
        <v>3523</v>
      </c>
      <c r="B566" s="84" t="s">
        <v>2785</v>
      </c>
      <c r="C566" s="84">
        <v>2</v>
      </c>
      <c r="D566" s="123">
        <v>0.002698143936715136</v>
      </c>
      <c r="E566" s="123">
        <v>1.8819549713396004</v>
      </c>
      <c r="F566" s="84" t="s">
        <v>2704</v>
      </c>
      <c r="G566" s="84" t="b">
        <v>0</v>
      </c>
      <c r="H566" s="84" t="b">
        <v>0</v>
      </c>
      <c r="I566" s="84" t="b">
        <v>0</v>
      </c>
      <c r="J566" s="84" t="b">
        <v>0</v>
      </c>
      <c r="K566" s="84" t="b">
        <v>0</v>
      </c>
      <c r="L566" s="84" t="b">
        <v>0</v>
      </c>
    </row>
    <row r="567" spans="1:12" ht="15">
      <c r="A567" s="84" t="s">
        <v>2785</v>
      </c>
      <c r="B567" s="84" t="s">
        <v>2788</v>
      </c>
      <c r="C567" s="84">
        <v>2</v>
      </c>
      <c r="D567" s="123">
        <v>0.002698143936715136</v>
      </c>
      <c r="E567" s="123">
        <v>2.359076226059263</v>
      </c>
      <c r="F567" s="84" t="s">
        <v>2704</v>
      </c>
      <c r="G567" s="84" t="b">
        <v>0</v>
      </c>
      <c r="H567" s="84" t="b">
        <v>0</v>
      </c>
      <c r="I567" s="84" t="b">
        <v>0</v>
      </c>
      <c r="J567" s="84" t="b">
        <v>0</v>
      </c>
      <c r="K567" s="84" t="b">
        <v>0</v>
      </c>
      <c r="L567" s="84" t="b">
        <v>0</v>
      </c>
    </row>
    <row r="568" spans="1:12" ht="15">
      <c r="A568" s="84" t="s">
        <v>2788</v>
      </c>
      <c r="B568" s="84" t="s">
        <v>2792</v>
      </c>
      <c r="C568" s="84">
        <v>2</v>
      </c>
      <c r="D568" s="123">
        <v>0.002698143936715136</v>
      </c>
      <c r="E568" s="123">
        <v>2.7570162347313008</v>
      </c>
      <c r="F568" s="84" t="s">
        <v>2704</v>
      </c>
      <c r="G568" s="84" t="b">
        <v>0</v>
      </c>
      <c r="H568" s="84" t="b">
        <v>0</v>
      </c>
      <c r="I568" s="84" t="b">
        <v>0</v>
      </c>
      <c r="J568" s="84" t="b">
        <v>0</v>
      </c>
      <c r="K568" s="84" t="b">
        <v>0</v>
      </c>
      <c r="L568" s="84" t="b">
        <v>0</v>
      </c>
    </row>
    <row r="569" spans="1:12" ht="15">
      <c r="A569" s="84" t="s">
        <v>2792</v>
      </c>
      <c r="B569" s="84" t="s">
        <v>2793</v>
      </c>
      <c r="C569" s="84">
        <v>2</v>
      </c>
      <c r="D569" s="123">
        <v>0.002698143936715136</v>
      </c>
      <c r="E569" s="123">
        <v>2.7570162347313008</v>
      </c>
      <c r="F569" s="84" t="s">
        <v>2704</v>
      </c>
      <c r="G569" s="84" t="b">
        <v>0</v>
      </c>
      <c r="H569" s="84" t="b">
        <v>0</v>
      </c>
      <c r="I569" s="84" t="b">
        <v>0</v>
      </c>
      <c r="J569" s="84" t="b">
        <v>0</v>
      </c>
      <c r="K569" s="84" t="b">
        <v>0</v>
      </c>
      <c r="L569" s="84" t="b">
        <v>0</v>
      </c>
    </row>
    <row r="570" spans="1:12" ht="15">
      <c r="A570" s="84" t="s">
        <v>2889</v>
      </c>
      <c r="B570" s="84" t="s">
        <v>3339</v>
      </c>
      <c r="C570" s="84">
        <v>2</v>
      </c>
      <c r="D570" s="123">
        <v>0.002698143936715136</v>
      </c>
      <c r="E570" s="123">
        <v>2.1549562434033382</v>
      </c>
      <c r="F570" s="84" t="s">
        <v>2704</v>
      </c>
      <c r="G570" s="84" t="b">
        <v>0</v>
      </c>
      <c r="H570" s="84" t="b">
        <v>0</v>
      </c>
      <c r="I570" s="84" t="b">
        <v>0</v>
      </c>
      <c r="J570" s="84" t="b">
        <v>0</v>
      </c>
      <c r="K570" s="84" t="b">
        <v>0</v>
      </c>
      <c r="L570" s="84" t="b">
        <v>0</v>
      </c>
    </row>
    <row r="571" spans="1:12" ht="15">
      <c r="A571" s="84" t="s">
        <v>3339</v>
      </c>
      <c r="B571" s="84" t="s">
        <v>3408</v>
      </c>
      <c r="C571" s="84">
        <v>2</v>
      </c>
      <c r="D571" s="123">
        <v>0.002698143936715136</v>
      </c>
      <c r="E571" s="123">
        <v>2.4559862390673195</v>
      </c>
      <c r="F571" s="84" t="s">
        <v>2704</v>
      </c>
      <c r="G571" s="84" t="b">
        <v>0</v>
      </c>
      <c r="H571" s="84" t="b">
        <v>0</v>
      </c>
      <c r="I571" s="84" t="b">
        <v>0</v>
      </c>
      <c r="J571" s="84" t="b">
        <v>0</v>
      </c>
      <c r="K571" s="84" t="b">
        <v>0</v>
      </c>
      <c r="L571" s="84" t="b">
        <v>0</v>
      </c>
    </row>
    <row r="572" spans="1:12" ht="15">
      <c r="A572" s="84" t="s">
        <v>3408</v>
      </c>
      <c r="B572" s="84" t="s">
        <v>2835</v>
      </c>
      <c r="C572" s="84">
        <v>2</v>
      </c>
      <c r="D572" s="123">
        <v>0.002698143936715136</v>
      </c>
      <c r="E572" s="123">
        <v>1.359076226059263</v>
      </c>
      <c r="F572" s="84" t="s">
        <v>2704</v>
      </c>
      <c r="G572" s="84" t="b">
        <v>0</v>
      </c>
      <c r="H572" s="84" t="b">
        <v>0</v>
      </c>
      <c r="I572" s="84" t="b">
        <v>0</v>
      </c>
      <c r="J572" s="84" t="b">
        <v>0</v>
      </c>
      <c r="K572" s="84" t="b">
        <v>0</v>
      </c>
      <c r="L572" s="84" t="b">
        <v>0</v>
      </c>
    </row>
    <row r="573" spans="1:12" ht="15">
      <c r="A573" s="84" t="s">
        <v>2842</v>
      </c>
      <c r="B573" s="84" t="s">
        <v>3409</v>
      </c>
      <c r="C573" s="84">
        <v>2</v>
      </c>
      <c r="D573" s="123">
        <v>0.002698143936715136</v>
      </c>
      <c r="E573" s="123">
        <v>1.6430728824244638</v>
      </c>
      <c r="F573" s="84" t="s">
        <v>2704</v>
      </c>
      <c r="G573" s="84" t="b">
        <v>0</v>
      </c>
      <c r="H573" s="84" t="b">
        <v>0</v>
      </c>
      <c r="I573" s="84" t="b">
        <v>0</v>
      </c>
      <c r="J573" s="84" t="b">
        <v>0</v>
      </c>
      <c r="K573" s="84" t="b">
        <v>0</v>
      </c>
      <c r="L573" s="84" t="b">
        <v>0</v>
      </c>
    </row>
    <row r="574" spans="1:12" ht="15">
      <c r="A574" s="84" t="s">
        <v>3409</v>
      </c>
      <c r="B574" s="84" t="s">
        <v>3451</v>
      </c>
      <c r="C574" s="84">
        <v>2</v>
      </c>
      <c r="D574" s="123">
        <v>0.002698143936715136</v>
      </c>
      <c r="E574" s="123">
        <v>2.7570162347313008</v>
      </c>
      <c r="F574" s="84" t="s">
        <v>2704</v>
      </c>
      <c r="G574" s="84" t="b">
        <v>0</v>
      </c>
      <c r="H574" s="84" t="b">
        <v>0</v>
      </c>
      <c r="I574" s="84" t="b">
        <v>0</v>
      </c>
      <c r="J574" s="84" t="b">
        <v>0</v>
      </c>
      <c r="K574" s="84" t="b">
        <v>0</v>
      </c>
      <c r="L574" s="84" t="b">
        <v>0</v>
      </c>
    </row>
    <row r="575" spans="1:12" ht="15">
      <c r="A575" s="84" t="s">
        <v>3451</v>
      </c>
      <c r="B575" s="84" t="s">
        <v>3425</v>
      </c>
      <c r="C575" s="84">
        <v>2</v>
      </c>
      <c r="D575" s="123">
        <v>0.002698143936715136</v>
      </c>
      <c r="E575" s="123">
        <v>2.7570162347313008</v>
      </c>
      <c r="F575" s="84" t="s">
        <v>2704</v>
      </c>
      <c r="G575" s="84" t="b">
        <v>0</v>
      </c>
      <c r="H575" s="84" t="b">
        <v>0</v>
      </c>
      <c r="I575" s="84" t="b">
        <v>0</v>
      </c>
      <c r="J575" s="84" t="b">
        <v>0</v>
      </c>
      <c r="K575" s="84" t="b">
        <v>0</v>
      </c>
      <c r="L575" s="84" t="b">
        <v>0</v>
      </c>
    </row>
    <row r="576" spans="1:12" ht="15">
      <c r="A576" s="84" t="s">
        <v>3425</v>
      </c>
      <c r="B576" s="84" t="s">
        <v>3386</v>
      </c>
      <c r="C576" s="84">
        <v>2</v>
      </c>
      <c r="D576" s="123">
        <v>0.002698143936715136</v>
      </c>
      <c r="E576" s="123">
        <v>2.7570162347313008</v>
      </c>
      <c r="F576" s="84" t="s">
        <v>2704</v>
      </c>
      <c r="G576" s="84" t="b">
        <v>0</v>
      </c>
      <c r="H576" s="84" t="b">
        <v>0</v>
      </c>
      <c r="I576" s="84" t="b">
        <v>0</v>
      </c>
      <c r="J576" s="84" t="b">
        <v>0</v>
      </c>
      <c r="K576" s="84" t="b">
        <v>0</v>
      </c>
      <c r="L576" s="84" t="b">
        <v>0</v>
      </c>
    </row>
    <row r="577" spans="1:12" ht="15">
      <c r="A577" s="84" t="s">
        <v>3386</v>
      </c>
      <c r="B577" s="84" t="s">
        <v>3487</v>
      </c>
      <c r="C577" s="84">
        <v>2</v>
      </c>
      <c r="D577" s="123">
        <v>0.002698143936715136</v>
      </c>
      <c r="E577" s="123">
        <v>2.7570162347313008</v>
      </c>
      <c r="F577" s="84" t="s">
        <v>2704</v>
      </c>
      <c r="G577" s="84" t="b">
        <v>0</v>
      </c>
      <c r="H577" s="84" t="b">
        <v>0</v>
      </c>
      <c r="I577" s="84" t="b">
        <v>0</v>
      </c>
      <c r="J577" s="84" t="b">
        <v>0</v>
      </c>
      <c r="K577" s="84" t="b">
        <v>0</v>
      </c>
      <c r="L577" s="84" t="b">
        <v>0</v>
      </c>
    </row>
    <row r="578" spans="1:12" ht="15">
      <c r="A578" s="84" t="s">
        <v>350</v>
      </c>
      <c r="B578" s="84" t="s">
        <v>3488</v>
      </c>
      <c r="C578" s="84">
        <v>2</v>
      </c>
      <c r="D578" s="123">
        <v>0.002698143936715136</v>
      </c>
      <c r="E578" s="123">
        <v>1.5265673133530266</v>
      </c>
      <c r="F578" s="84" t="s">
        <v>2704</v>
      </c>
      <c r="G578" s="84" t="b">
        <v>0</v>
      </c>
      <c r="H578" s="84" t="b">
        <v>0</v>
      </c>
      <c r="I578" s="84" t="b">
        <v>0</v>
      </c>
      <c r="J578" s="84" t="b">
        <v>0</v>
      </c>
      <c r="K578" s="84" t="b">
        <v>0</v>
      </c>
      <c r="L578" s="84" t="b">
        <v>0</v>
      </c>
    </row>
    <row r="579" spans="1:12" ht="15">
      <c r="A579" s="84" t="s">
        <v>3488</v>
      </c>
      <c r="B579" s="84" t="s">
        <v>2839</v>
      </c>
      <c r="C579" s="84">
        <v>2</v>
      </c>
      <c r="D579" s="123">
        <v>0.002698143936715136</v>
      </c>
      <c r="E579" s="123">
        <v>1.5528962520753757</v>
      </c>
      <c r="F579" s="84" t="s">
        <v>2704</v>
      </c>
      <c r="G579" s="84" t="b">
        <v>0</v>
      </c>
      <c r="H579" s="84" t="b">
        <v>0</v>
      </c>
      <c r="I579" s="84" t="b">
        <v>0</v>
      </c>
      <c r="J579" s="84" t="b">
        <v>0</v>
      </c>
      <c r="K579" s="84" t="b">
        <v>0</v>
      </c>
      <c r="L579" s="84" t="b">
        <v>0</v>
      </c>
    </row>
    <row r="580" spans="1:12" ht="15">
      <c r="A580" s="84" t="s">
        <v>2839</v>
      </c>
      <c r="B580" s="84" t="s">
        <v>3489</v>
      </c>
      <c r="C580" s="84">
        <v>2</v>
      </c>
      <c r="D580" s="123">
        <v>0.002698143936715136</v>
      </c>
      <c r="E580" s="123">
        <v>1.5528962520753757</v>
      </c>
      <c r="F580" s="84" t="s">
        <v>2704</v>
      </c>
      <c r="G580" s="84" t="b">
        <v>0</v>
      </c>
      <c r="H580" s="84" t="b">
        <v>0</v>
      </c>
      <c r="I580" s="84" t="b">
        <v>0</v>
      </c>
      <c r="J580" s="84" t="b">
        <v>0</v>
      </c>
      <c r="K580" s="84" t="b">
        <v>1</v>
      </c>
      <c r="L580" s="84" t="b">
        <v>0</v>
      </c>
    </row>
    <row r="581" spans="1:12" ht="15">
      <c r="A581" s="84" t="s">
        <v>3489</v>
      </c>
      <c r="B581" s="84" t="s">
        <v>3439</v>
      </c>
      <c r="C581" s="84">
        <v>2</v>
      </c>
      <c r="D581" s="123">
        <v>0.002698143936715136</v>
      </c>
      <c r="E581" s="123">
        <v>2.7570162347313008</v>
      </c>
      <c r="F581" s="84" t="s">
        <v>2704</v>
      </c>
      <c r="G581" s="84" t="b">
        <v>0</v>
      </c>
      <c r="H581" s="84" t="b">
        <v>1</v>
      </c>
      <c r="I581" s="84" t="b">
        <v>0</v>
      </c>
      <c r="J581" s="84" t="b">
        <v>0</v>
      </c>
      <c r="K581" s="84" t="b">
        <v>0</v>
      </c>
      <c r="L581" s="84" t="b">
        <v>0</v>
      </c>
    </row>
    <row r="582" spans="1:12" ht="15">
      <c r="A582" s="84" t="s">
        <v>3439</v>
      </c>
      <c r="B582" s="84" t="s">
        <v>3410</v>
      </c>
      <c r="C582" s="84">
        <v>2</v>
      </c>
      <c r="D582" s="123">
        <v>0.002698143936715136</v>
      </c>
      <c r="E582" s="123">
        <v>2.7570162347313008</v>
      </c>
      <c r="F582" s="84" t="s">
        <v>2704</v>
      </c>
      <c r="G582" s="84" t="b">
        <v>0</v>
      </c>
      <c r="H582" s="84" t="b">
        <v>0</v>
      </c>
      <c r="I582" s="84" t="b">
        <v>0</v>
      </c>
      <c r="J582" s="84" t="b">
        <v>0</v>
      </c>
      <c r="K582" s="84" t="b">
        <v>0</v>
      </c>
      <c r="L582" s="84" t="b">
        <v>0</v>
      </c>
    </row>
    <row r="583" spans="1:12" ht="15">
      <c r="A583" s="84" t="s">
        <v>3410</v>
      </c>
      <c r="B583" s="84" t="s">
        <v>2835</v>
      </c>
      <c r="C583" s="84">
        <v>2</v>
      </c>
      <c r="D583" s="123">
        <v>0.002698143936715136</v>
      </c>
      <c r="E583" s="123">
        <v>1.359076226059263</v>
      </c>
      <c r="F583" s="84" t="s">
        <v>2704</v>
      </c>
      <c r="G583" s="84" t="b">
        <v>0</v>
      </c>
      <c r="H583" s="84" t="b">
        <v>0</v>
      </c>
      <c r="I583" s="84" t="b">
        <v>0</v>
      </c>
      <c r="J583" s="84" t="b">
        <v>0</v>
      </c>
      <c r="K583" s="84" t="b">
        <v>0</v>
      </c>
      <c r="L583" s="84" t="b">
        <v>0</v>
      </c>
    </row>
    <row r="584" spans="1:12" ht="15">
      <c r="A584" s="84" t="s">
        <v>2836</v>
      </c>
      <c r="B584" s="84" t="s">
        <v>3375</v>
      </c>
      <c r="C584" s="84">
        <v>2</v>
      </c>
      <c r="D584" s="123">
        <v>0.002698143936715136</v>
      </c>
      <c r="E584" s="123">
        <v>1.2007137339640133</v>
      </c>
      <c r="F584" s="84" t="s">
        <v>2704</v>
      </c>
      <c r="G584" s="84" t="b">
        <v>0</v>
      </c>
      <c r="H584" s="84" t="b">
        <v>0</v>
      </c>
      <c r="I584" s="84" t="b">
        <v>0</v>
      </c>
      <c r="J584" s="84" t="b">
        <v>0</v>
      </c>
      <c r="K584" s="84" t="b">
        <v>0</v>
      </c>
      <c r="L584" s="84" t="b">
        <v>0</v>
      </c>
    </row>
    <row r="585" spans="1:12" ht="15">
      <c r="A585" s="84" t="s">
        <v>3375</v>
      </c>
      <c r="B585" s="84" t="s">
        <v>3374</v>
      </c>
      <c r="C585" s="84">
        <v>2</v>
      </c>
      <c r="D585" s="123">
        <v>0.002698143936715136</v>
      </c>
      <c r="E585" s="123">
        <v>2.404833716619938</v>
      </c>
      <c r="F585" s="84" t="s">
        <v>2704</v>
      </c>
      <c r="G585" s="84" t="b">
        <v>0</v>
      </c>
      <c r="H585" s="84" t="b">
        <v>0</v>
      </c>
      <c r="I585" s="84" t="b">
        <v>0</v>
      </c>
      <c r="J585" s="84" t="b">
        <v>0</v>
      </c>
      <c r="K585" s="84" t="b">
        <v>0</v>
      </c>
      <c r="L585" s="84" t="b">
        <v>0</v>
      </c>
    </row>
    <row r="586" spans="1:12" ht="15">
      <c r="A586" s="84" t="s">
        <v>3374</v>
      </c>
      <c r="B586" s="84" t="s">
        <v>3490</v>
      </c>
      <c r="C586" s="84">
        <v>2</v>
      </c>
      <c r="D586" s="123">
        <v>0.002698143936715136</v>
      </c>
      <c r="E586" s="123">
        <v>2.5809249756756194</v>
      </c>
      <c r="F586" s="84" t="s">
        <v>2704</v>
      </c>
      <c r="G586" s="84" t="b">
        <v>0</v>
      </c>
      <c r="H586" s="84" t="b">
        <v>0</v>
      </c>
      <c r="I586" s="84" t="b">
        <v>0</v>
      </c>
      <c r="J586" s="84" t="b">
        <v>0</v>
      </c>
      <c r="K586" s="84" t="b">
        <v>0</v>
      </c>
      <c r="L586" s="84" t="b">
        <v>0</v>
      </c>
    </row>
    <row r="587" spans="1:12" ht="15">
      <c r="A587" s="84" t="s">
        <v>3338</v>
      </c>
      <c r="B587" s="84" t="s">
        <v>602</v>
      </c>
      <c r="C587" s="84">
        <v>2</v>
      </c>
      <c r="D587" s="123">
        <v>0.002698143936715136</v>
      </c>
      <c r="E587" s="123">
        <v>0.566684536561009</v>
      </c>
      <c r="F587" s="84" t="s">
        <v>2704</v>
      </c>
      <c r="G587" s="84" t="b">
        <v>0</v>
      </c>
      <c r="H587" s="84" t="b">
        <v>0</v>
      </c>
      <c r="I587" s="84" t="b">
        <v>0</v>
      </c>
      <c r="J587" s="84" t="b">
        <v>0</v>
      </c>
      <c r="K587" s="84" t="b">
        <v>0</v>
      </c>
      <c r="L587" s="84" t="b">
        <v>0</v>
      </c>
    </row>
    <row r="588" spans="1:12" ht="15">
      <c r="A588" s="84" t="s">
        <v>584</v>
      </c>
      <c r="B588" s="84" t="s">
        <v>2785</v>
      </c>
      <c r="C588" s="84">
        <v>2</v>
      </c>
      <c r="D588" s="123">
        <v>0.002698143936715136</v>
      </c>
      <c r="E588" s="123">
        <v>0.7058637122839193</v>
      </c>
      <c r="F588" s="84" t="s">
        <v>2704</v>
      </c>
      <c r="G588" s="84" t="b">
        <v>0</v>
      </c>
      <c r="H588" s="84" t="b">
        <v>0</v>
      </c>
      <c r="I588" s="84" t="b">
        <v>0</v>
      </c>
      <c r="J588" s="84" t="b">
        <v>0</v>
      </c>
      <c r="K588" s="84" t="b">
        <v>0</v>
      </c>
      <c r="L588" s="84" t="b">
        <v>0</v>
      </c>
    </row>
    <row r="589" spans="1:12" ht="15">
      <c r="A589" s="84" t="s">
        <v>2901</v>
      </c>
      <c r="B589" s="84" t="s">
        <v>3421</v>
      </c>
      <c r="C589" s="84">
        <v>2</v>
      </c>
      <c r="D589" s="123">
        <v>0.002698143936715136</v>
      </c>
      <c r="E589" s="123">
        <v>1.978864984347657</v>
      </c>
      <c r="F589" s="84" t="s">
        <v>2704</v>
      </c>
      <c r="G589" s="84" t="b">
        <v>0</v>
      </c>
      <c r="H589" s="84" t="b">
        <v>0</v>
      </c>
      <c r="I589" s="84" t="b">
        <v>0</v>
      </c>
      <c r="J589" s="84" t="b">
        <v>0</v>
      </c>
      <c r="K589" s="84" t="b">
        <v>0</v>
      </c>
      <c r="L589" s="84" t="b">
        <v>0</v>
      </c>
    </row>
    <row r="590" spans="1:12" ht="15">
      <c r="A590" s="84" t="s">
        <v>3352</v>
      </c>
      <c r="B590" s="84" t="s">
        <v>350</v>
      </c>
      <c r="C590" s="84">
        <v>2</v>
      </c>
      <c r="D590" s="123">
        <v>0.002698143936715136</v>
      </c>
      <c r="E590" s="123">
        <v>1.853926247739357</v>
      </c>
      <c r="F590" s="84" t="s">
        <v>2704</v>
      </c>
      <c r="G590" s="84" t="b">
        <v>0</v>
      </c>
      <c r="H590" s="84" t="b">
        <v>0</v>
      </c>
      <c r="I590" s="84" t="b">
        <v>0</v>
      </c>
      <c r="J590" s="84" t="b">
        <v>0</v>
      </c>
      <c r="K590" s="84" t="b">
        <v>0</v>
      </c>
      <c r="L590" s="84" t="b">
        <v>0</v>
      </c>
    </row>
    <row r="591" spans="1:12" ht="15">
      <c r="A591" s="84" t="s">
        <v>350</v>
      </c>
      <c r="B591" s="84" t="s">
        <v>2848</v>
      </c>
      <c r="C591" s="84">
        <v>2</v>
      </c>
      <c r="D591" s="123">
        <v>0.002698143936715136</v>
      </c>
      <c r="E591" s="123">
        <v>1.3504760542973455</v>
      </c>
      <c r="F591" s="84" t="s">
        <v>2704</v>
      </c>
      <c r="G591" s="84" t="b">
        <v>0</v>
      </c>
      <c r="H591" s="84" t="b">
        <v>0</v>
      </c>
      <c r="I591" s="84" t="b">
        <v>0</v>
      </c>
      <c r="J591" s="84" t="b">
        <v>0</v>
      </c>
      <c r="K591" s="84" t="b">
        <v>0</v>
      </c>
      <c r="L591" s="84" t="b">
        <v>0</v>
      </c>
    </row>
    <row r="592" spans="1:12" ht="15">
      <c r="A592" s="84" t="s">
        <v>602</v>
      </c>
      <c r="B592" s="84" t="s">
        <v>3362</v>
      </c>
      <c r="C592" s="84">
        <v>2</v>
      </c>
      <c r="D592" s="123">
        <v>0.002698143936715136</v>
      </c>
      <c r="E592" s="123">
        <v>1.3256524705723132</v>
      </c>
      <c r="F592" s="84" t="s">
        <v>2704</v>
      </c>
      <c r="G592" s="84" t="b">
        <v>0</v>
      </c>
      <c r="H592" s="84" t="b">
        <v>0</v>
      </c>
      <c r="I592" s="84" t="b">
        <v>0</v>
      </c>
      <c r="J592" s="84" t="b">
        <v>0</v>
      </c>
      <c r="K592" s="84" t="b">
        <v>0</v>
      </c>
      <c r="L592" s="84" t="b">
        <v>0</v>
      </c>
    </row>
    <row r="593" spans="1:12" ht="15">
      <c r="A593" s="84" t="s">
        <v>3362</v>
      </c>
      <c r="B593" s="84" t="s">
        <v>3426</v>
      </c>
      <c r="C593" s="84">
        <v>2</v>
      </c>
      <c r="D593" s="123">
        <v>0.002698143936715136</v>
      </c>
      <c r="E593" s="123">
        <v>2.4559862390673195</v>
      </c>
      <c r="F593" s="84" t="s">
        <v>2704</v>
      </c>
      <c r="G593" s="84" t="b">
        <v>0</v>
      </c>
      <c r="H593" s="84" t="b">
        <v>0</v>
      </c>
      <c r="I593" s="84" t="b">
        <v>0</v>
      </c>
      <c r="J593" s="84" t="b">
        <v>0</v>
      </c>
      <c r="K593" s="84" t="b">
        <v>0</v>
      </c>
      <c r="L593" s="84" t="b">
        <v>0</v>
      </c>
    </row>
    <row r="594" spans="1:12" ht="15">
      <c r="A594" s="84" t="s">
        <v>3426</v>
      </c>
      <c r="B594" s="84" t="s">
        <v>3452</v>
      </c>
      <c r="C594" s="84">
        <v>2</v>
      </c>
      <c r="D594" s="123">
        <v>0.002698143936715136</v>
      </c>
      <c r="E594" s="123">
        <v>2.7570162347313008</v>
      </c>
      <c r="F594" s="84" t="s">
        <v>2704</v>
      </c>
      <c r="G594" s="84" t="b">
        <v>0</v>
      </c>
      <c r="H594" s="84" t="b">
        <v>0</v>
      </c>
      <c r="I594" s="84" t="b">
        <v>0</v>
      </c>
      <c r="J594" s="84" t="b">
        <v>0</v>
      </c>
      <c r="K594" s="84" t="b">
        <v>1</v>
      </c>
      <c r="L594" s="84" t="b">
        <v>0</v>
      </c>
    </row>
    <row r="595" spans="1:12" ht="15">
      <c r="A595" s="84" t="s">
        <v>3452</v>
      </c>
      <c r="B595" s="84" t="s">
        <v>3378</v>
      </c>
      <c r="C595" s="84">
        <v>2</v>
      </c>
      <c r="D595" s="123">
        <v>0.002698143936715136</v>
      </c>
      <c r="E595" s="123">
        <v>2.7570162347313008</v>
      </c>
      <c r="F595" s="84" t="s">
        <v>2704</v>
      </c>
      <c r="G595" s="84" t="b">
        <v>0</v>
      </c>
      <c r="H595" s="84" t="b">
        <v>1</v>
      </c>
      <c r="I595" s="84" t="b">
        <v>0</v>
      </c>
      <c r="J595" s="84" t="b">
        <v>0</v>
      </c>
      <c r="K595" s="84" t="b">
        <v>0</v>
      </c>
      <c r="L595" s="84" t="b">
        <v>0</v>
      </c>
    </row>
    <row r="596" spans="1:12" ht="15">
      <c r="A596" s="84" t="s">
        <v>3378</v>
      </c>
      <c r="B596" s="84" t="s">
        <v>3411</v>
      </c>
      <c r="C596" s="84">
        <v>2</v>
      </c>
      <c r="D596" s="123">
        <v>0.002698143936715136</v>
      </c>
      <c r="E596" s="123">
        <v>2.7570162347313008</v>
      </c>
      <c r="F596" s="84" t="s">
        <v>2704</v>
      </c>
      <c r="G596" s="84" t="b">
        <v>0</v>
      </c>
      <c r="H596" s="84" t="b">
        <v>0</v>
      </c>
      <c r="I596" s="84" t="b">
        <v>0</v>
      </c>
      <c r="J596" s="84" t="b">
        <v>0</v>
      </c>
      <c r="K596" s="84" t="b">
        <v>0</v>
      </c>
      <c r="L596" s="84" t="b">
        <v>0</v>
      </c>
    </row>
    <row r="597" spans="1:12" ht="15">
      <c r="A597" s="84" t="s">
        <v>3411</v>
      </c>
      <c r="B597" s="84" t="s">
        <v>3419</v>
      </c>
      <c r="C597" s="84">
        <v>2</v>
      </c>
      <c r="D597" s="123">
        <v>0.002698143936715136</v>
      </c>
      <c r="E597" s="123">
        <v>2.7570162347313008</v>
      </c>
      <c r="F597" s="84" t="s">
        <v>2704</v>
      </c>
      <c r="G597" s="84" t="b">
        <v>0</v>
      </c>
      <c r="H597" s="84" t="b">
        <v>0</v>
      </c>
      <c r="I597" s="84" t="b">
        <v>0</v>
      </c>
      <c r="J597" s="84" t="b">
        <v>1</v>
      </c>
      <c r="K597" s="84" t="b">
        <v>0</v>
      </c>
      <c r="L597" s="84" t="b">
        <v>0</v>
      </c>
    </row>
    <row r="598" spans="1:12" ht="15">
      <c r="A598" s="84" t="s">
        <v>3419</v>
      </c>
      <c r="B598" s="84" t="s">
        <v>3453</v>
      </c>
      <c r="C598" s="84">
        <v>2</v>
      </c>
      <c r="D598" s="123">
        <v>0.002698143936715136</v>
      </c>
      <c r="E598" s="123">
        <v>2.7570162347313008</v>
      </c>
      <c r="F598" s="84" t="s">
        <v>2704</v>
      </c>
      <c r="G598" s="84" t="b">
        <v>1</v>
      </c>
      <c r="H598" s="84" t="b">
        <v>0</v>
      </c>
      <c r="I598" s="84" t="b">
        <v>0</v>
      </c>
      <c r="J598" s="84" t="b">
        <v>1</v>
      </c>
      <c r="K598" s="84" t="b">
        <v>0</v>
      </c>
      <c r="L598" s="84" t="b">
        <v>0</v>
      </c>
    </row>
    <row r="599" spans="1:12" ht="15">
      <c r="A599" s="84" t="s">
        <v>2843</v>
      </c>
      <c r="B599" s="84" t="s">
        <v>2842</v>
      </c>
      <c r="C599" s="84">
        <v>2</v>
      </c>
      <c r="D599" s="123">
        <v>0.002698143936715136</v>
      </c>
      <c r="E599" s="123">
        <v>1.6430728824244638</v>
      </c>
      <c r="F599" s="84" t="s">
        <v>2704</v>
      </c>
      <c r="G599" s="84" t="b">
        <v>0</v>
      </c>
      <c r="H599" s="84" t="b">
        <v>0</v>
      </c>
      <c r="I599" s="84" t="b">
        <v>0</v>
      </c>
      <c r="J599" s="84" t="b">
        <v>0</v>
      </c>
      <c r="K599" s="84" t="b">
        <v>0</v>
      </c>
      <c r="L599" s="84" t="b">
        <v>0</v>
      </c>
    </row>
    <row r="600" spans="1:12" ht="15">
      <c r="A600" s="84" t="s">
        <v>350</v>
      </c>
      <c r="B600" s="84" t="s">
        <v>2785</v>
      </c>
      <c r="C600" s="84">
        <v>2</v>
      </c>
      <c r="D600" s="123">
        <v>0.002698143936715136</v>
      </c>
      <c r="E600" s="123">
        <v>0.6515060499613265</v>
      </c>
      <c r="F600" s="84" t="s">
        <v>2704</v>
      </c>
      <c r="G600" s="84" t="b">
        <v>0</v>
      </c>
      <c r="H600" s="84" t="b">
        <v>0</v>
      </c>
      <c r="I600" s="84" t="b">
        <v>0</v>
      </c>
      <c r="J600" s="84" t="b">
        <v>0</v>
      </c>
      <c r="K600" s="84" t="b">
        <v>0</v>
      </c>
      <c r="L600" s="84" t="b">
        <v>0</v>
      </c>
    </row>
    <row r="601" spans="1:12" ht="15">
      <c r="A601" s="84" t="s">
        <v>350</v>
      </c>
      <c r="B601" s="84" t="s">
        <v>2875</v>
      </c>
      <c r="C601" s="84">
        <v>2</v>
      </c>
      <c r="D601" s="123">
        <v>0.002698143936715136</v>
      </c>
      <c r="E601" s="123">
        <v>0.9824992690027511</v>
      </c>
      <c r="F601" s="84" t="s">
        <v>2704</v>
      </c>
      <c r="G601" s="84" t="b">
        <v>0</v>
      </c>
      <c r="H601" s="84" t="b">
        <v>0</v>
      </c>
      <c r="I601" s="84" t="b">
        <v>0</v>
      </c>
      <c r="J601" s="84" t="b">
        <v>0</v>
      </c>
      <c r="K601" s="84" t="b">
        <v>0</v>
      </c>
      <c r="L601" s="84" t="b">
        <v>0</v>
      </c>
    </row>
    <row r="602" spans="1:12" ht="15">
      <c r="A602" s="84" t="s">
        <v>3356</v>
      </c>
      <c r="B602" s="84" t="s">
        <v>2844</v>
      </c>
      <c r="C602" s="84">
        <v>2</v>
      </c>
      <c r="D602" s="123">
        <v>0.002698143936715136</v>
      </c>
      <c r="E602" s="123">
        <v>2.103803720955957</v>
      </c>
      <c r="F602" s="84" t="s">
        <v>2704</v>
      </c>
      <c r="G602" s="84" t="b">
        <v>0</v>
      </c>
      <c r="H602" s="84" t="b">
        <v>0</v>
      </c>
      <c r="I602" s="84" t="b">
        <v>0</v>
      </c>
      <c r="J602" s="84" t="b">
        <v>0</v>
      </c>
      <c r="K602" s="84" t="b">
        <v>0</v>
      </c>
      <c r="L602" s="84" t="b">
        <v>0</v>
      </c>
    </row>
    <row r="603" spans="1:12" ht="15">
      <c r="A603" s="84" t="s">
        <v>2844</v>
      </c>
      <c r="B603" s="84" t="s">
        <v>2845</v>
      </c>
      <c r="C603" s="84">
        <v>2</v>
      </c>
      <c r="D603" s="123">
        <v>0.002698143936715136</v>
      </c>
      <c r="E603" s="123">
        <v>1.8027737252919758</v>
      </c>
      <c r="F603" s="84" t="s">
        <v>2704</v>
      </c>
      <c r="G603" s="84" t="b">
        <v>0</v>
      </c>
      <c r="H603" s="84" t="b">
        <v>0</v>
      </c>
      <c r="I603" s="84" t="b">
        <v>0</v>
      </c>
      <c r="J603" s="84" t="b">
        <v>0</v>
      </c>
      <c r="K603" s="84" t="b">
        <v>0</v>
      </c>
      <c r="L603" s="84" t="b">
        <v>0</v>
      </c>
    </row>
    <row r="604" spans="1:12" ht="15">
      <c r="A604" s="84" t="s">
        <v>2845</v>
      </c>
      <c r="B604" s="84" t="s">
        <v>2835</v>
      </c>
      <c r="C604" s="84">
        <v>2</v>
      </c>
      <c r="D604" s="123">
        <v>0.002698143936715136</v>
      </c>
      <c r="E604" s="123">
        <v>0.8819549713396005</v>
      </c>
      <c r="F604" s="84" t="s">
        <v>2704</v>
      </c>
      <c r="G604" s="84" t="b">
        <v>0</v>
      </c>
      <c r="H604" s="84" t="b">
        <v>0</v>
      </c>
      <c r="I604" s="84" t="b">
        <v>0</v>
      </c>
      <c r="J604" s="84" t="b">
        <v>0</v>
      </c>
      <c r="K604" s="84" t="b">
        <v>0</v>
      </c>
      <c r="L604" s="84" t="b">
        <v>0</v>
      </c>
    </row>
    <row r="605" spans="1:12" ht="15">
      <c r="A605" s="84" t="s">
        <v>2836</v>
      </c>
      <c r="B605" s="84" t="s">
        <v>3377</v>
      </c>
      <c r="C605" s="84">
        <v>2</v>
      </c>
      <c r="D605" s="123">
        <v>0.002698143936715136</v>
      </c>
      <c r="E605" s="123">
        <v>1.0757749973557134</v>
      </c>
      <c r="F605" s="84" t="s">
        <v>2704</v>
      </c>
      <c r="G605" s="84" t="b">
        <v>0</v>
      </c>
      <c r="H605" s="84" t="b">
        <v>0</v>
      </c>
      <c r="I605" s="84" t="b">
        <v>0</v>
      </c>
      <c r="J605" s="84" t="b">
        <v>0</v>
      </c>
      <c r="K605" s="84" t="b">
        <v>0</v>
      </c>
      <c r="L605" s="84" t="b">
        <v>0</v>
      </c>
    </row>
    <row r="606" spans="1:12" ht="15">
      <c r="A606" s="84" t="s">
        <v>3377</v>
      </c>
      <c r="B606" s="84" t="s">
        <v>3377</v>
      </c>
      <c r="C606" s="84">
        <v>2</v>
      </c>
      <c r="D606" s="123">
        <v>0.002698143936715136</v>
      </c>
      <c r="E606" s="123">
        <v>2.1549562434033382</v>
      </c>
      <c r="F606" s="84" t="s">
        <v>2704</v>
      </c>
      <c r="G606" s="84" t="b">
        <v>0</v>
      </c>
      <c r="H606" s="84" t="b">
        <v>0</v>
      </c>
      <c r="I606" s="84" t="b">
        <v>0</v>
      </c>
      <c r="J606" s="84" t="b">
        <v>0</v>
      </c>
      <c r="K606" s="84" t="b">
        <v>0</v>
      </c>
      <c r="L606" s="84" t="b">
        <v>0</v>
      </c>
    </row>
    <row r="607" spans="1:12" ht="15">
      <c r="A607" s="84" t="s">
        <v>3377</v>
      </c>
      <c r="B607" s="84" t="s">
        <v>3445</v>
      </c>
      <c r="C607" s="84">
        <v>2</v>
      </c>
      <c r="D607" s="123">
        <v>0.002698143936715136</v>
      </c>
      <c r="E607" s="123">
        <v>2.4559862390673195</v>
      </c>
      <c r="F607" s="84" t="s">
        <v>2704</v>
      </c>
      <c r="G607" s="84" t="b">
        <v>0</v>
      </c>
      <c r="H607" s="84" t="b">
        <v>0</v>
      </c>
      <c r="I607" s="84" t="b">
        <v>0</v>
      </c>
      <c r="J607" s="84" t="b">
        <v>0</v>
      </c>
      <c r="K607" s="84" t="b">
        <v>0</v>
      </c>
      <c r="L607" s="84" t="b">
        <v>0</v>
      </c>
    </row>
    <row r="608" spans="1:12" ht="15">
      <c r="A608" s="84" t="s">
        <v>3445</v>
      </c>
      <c r="B608" s="84" t="s">
        <v>3422</v>
      </c>
      <c r="C608" s="84">
        <v>2</v>
      </c>
      <c r="D608" s="123">
        <v>0.002698143936715136</v>
      </c>
      <c r="E608" s="123">
        <v>2.7570162347313008</v>
      </c>
      <c r="F608" s="84" t="s">
        <v>2704</v>
      </c>
      <c r="G608" s="84" t="b">
        <v>0</v>
      </c>
      <c r="H608" s="84" t="b">
        <v>0</v>
      </c>
      <c r="I608" s="84" t="b">
        <v>0</v>
      </c>
      <c r="J608" s="84" t="b">
        <v>0</v>
      </c>
      <c r="K608" s="84" t="b">
        <v>0</v>
      </c>
      <c r="L608" s="84" t="b">
        <v>0</v>
      </c>
    </row>
    <row r="609" spans="1:12" ht="15">
      <c r="A609" s="84" t="s">
        <v>3422</v>
      </c>
      <c r="B609" s="84" t="s">
        <v>2844</v>
      </c>
      <c r="C609" s="84">
        <v>2</v>
      </c>
      <c r="D609" s="123">
        <v>0.002698143936715136</v>
      </c>
      <c r="E609" s="123">
        <v>2.279894980011638</v>
      </c>
      <c r="F609" s="84" t="s">
        <v>2704</v>
      </c>
      <c r="G609" s="84" t="b">
        <v>0</v>
      </c>
      <c r="H609" s="84" t="b">
        <v>0</v>
      </c>
      <c r="I609" s="84" t="b">
        <v>0</v>
      </c>
      <c r="J609" s="84" t="b">
        <v>0</v>
      </c>
      <c r="K609" s="84" t="b">
        <v>0</v>
      </c>
      <c r="L609" s="84" t="b">
        <v>0</v>
      </c>
    </row>
    <row r="610" spans="1:12" ht="15">
      <c r="A610" s="84" t="s">
        <v>2844</v>
      </c>
      <c r="B610" s="84" t="s">
        <v>2840</v>
      </c>
      <c r="C610" s="84">
        <v>2</v>
      </c>
      <c r="D610" s="123">
        <v>0.002698143936715136</v>
      </c>
      <c r="E610" s="123">
        <v>1.0757749973557134</v>
      </c>
      <c r="F610" s="84" t="s">
        <v>2704</v>
      </c>
      <c r="G610" s="84" t="b">
        <v>0</v>
      </c>
      <c r="H610" s="84" t="b">
        <v>0</v>
      </c>
      <c r="I610" s="84" t="b">
        <v>0</v>
      </c>
      <c r="J610" s="84" t="b">
        <v>0</v>
      </c>
      <c r="K610" s="84" t="b">
        <v>0</v>
      </c>
      <c r="L610" s="84" t="b">
        <v>0</v>
      </c>
    </row>
    <row r="611" spans="1:12" ht="15">
      <c r="A611" s="84" t="s">
        <v>2840</v>
      </c>
      <c r="B611" s="84" t="s">
        <v>3406</v>
      </c>
      <c r="C611" s="84">
        <v>2</v>
      </c>
      <c r="D611" s="123">
        <v>0.002698143936715136</v>
      </c>
      <c r="E611" s="123">
        <v>1.5528962520753757</v>
      </c>
      <c r="F611" s="84" t="s">
        <v>2704</v>
      </c>
      <c r="G611" s="84" t="b">
        <v>0</v>
      </c>
      <c r="H611" s="84" t="b">
        <v>0</v>
      </c>
      <c r="I611" s="84" t="b">
        <v>0</v>
      </c>
      <c r="J611" s="84" t="b">
        <v>0</v>
      </c>
      <c r="K611" s="84" t="b">
        <v>0</v>
      </c>
      <c r="L611" s="84" t="b">
        <v>0</v>
      </c>
    </row>
    <row r="612" spans="1:12" ht="15">
      <c r="A612" s="84" t="s">
        <v>3406</v>
      </c>
      <c r="B612" s="84" t="s">
        <v>2845</v>
      </c>
      <c r="C612" s="84">
        <v>2</v>
      </c>
      <c r="D612" s="123">
        <v>0.002698143936715136</v>
      </c>
      <c r="E612" s="123">
        <v>2.279894980011638</v>
      </c>
      <c r="F612" s="84" t="s">
        <v>2704</v>
      </c>
      <c r="G612" s="84" t="b">
        <v>0</v>
      </c>
      <c r="H612" s="84" t="b">
        <v>0</v>
      </c>
      <c r="I612" s="84" t="b">
        <v>0</v>
      </c>
      <c r="J612" s="84" t="b">
        <v>0</v>
      </c>
      <c r="K612" s="84" t="b">
        <v>0</v>
      </c>
      <c r="L612" s="84" t="b">
        <v>0</v>
      </c>
    </row>
    <row r="613" spans="1:12" ht="15">
      <c r="A613" s="84" t="s">
        <v>2845</v>
      </c>
      <c r="B613" s="84" t="s">
        <v>3446</v>
      </c>
      <c r="C613" s="84">
        <v>2</v>
      </c>
      <c r="D613" s="123">
        <v>0.002698143936715136</v>
      </c>
      <c r="E613" s="123">
        <v>2.279894980011638</v>
      </c>
      <c r="F613" s="84" t="s">
        <v>2704</v>
      </c>
      <c r="G613" s="84" t="b">
        <v>0</v>
      </c>
      <c r="H613" s="84" t="b">
        <v>0</v>
      </c>
      <c r="I613" s="84" t="b">
        <v>0</v>
      </c>
      <c r="J613" s="84" t="b">
        <v>0</v>
      </c>
      <c r="K613" s="84" t="b">
        <v>0</v>
      </c>
      <c r="L613" s="84" t="b">
        <v>0</v>
      </c>
    </row>
    <row r="614" spans="1:12" ht="15">
      <c r="A614" s="84" t="s">
        <v>3446</v>
      </c>
      <c r="B614" s="84" t="s">
        <v>3385</v>
      </c>
      <c r="C614" s="84">
        <v>2</v>
      </c>
      <c r="D614" s="123">
        <v>0.002698143936715136</v>
      </c>
      <c r="E614" s="123">
        <v>2.7570162347313008</v>
      </c>
      <c r="F614" s="84" t="s">
        <v>2704</v>
      </c>
      <c r="G614" s="84" t="b">
        <v>0</v>
      </c>
      <c r="H614" s="84" t="b">
        <v>0</v>
      </c>
      <c r="I614" s="84" t="b">
        <v>0</v>
      </c>
      <c r="J614" s="84" t="b">
        <v>0</v>
      </c>
      <c r="K614" s="84" t="b">
        <v>0</v>
      </c>
      <c r="L614" s="84" t="b">
        <v>0</v>
      </c>
    </row>
    <row r="615" spans="1:12" ht="15">
      <c r="A615" s="84" t="s">
        <v>3385</v>
      </c>
      <c r="B615" s="84" t="s">
        <v>2835</v>
      </c>
      <c r="C615" s="84">
        <v>2</v>
      </c>
      <c r="D615" s="123">
        <v>0.002698143936715136</v>
      </c>
      <c r="E615" s="123">
        <v>1.359076226059263</v>
      </c>
      <c r="F615" s="84" t="s">
        <v>2704</v>
      </c>
      <c r="G615" s="84" t="b">
        <v>0</v>
      </c>
      <c r="H615" s="84" t="b">
        <v>0</v>
      </c>
      <c r="I615" s="84" t="b">
        <v>0</v>
      </c>
      <c r="J615" s="84" t="b">
        <v>0</v>
      </c>
      <c r="K615" s="84" t="b">
        <v>0</v>
      </c>
      <c r="L615" s="84" t="b">
        <v>0</v>
      </c>
    </row>
    <row r="616" spans="1:12" ht="15">
      <c r="A616" s="84" t="s">
        <v>602</v>
      </c>
      <c r="B616" s="84" t="s">
        <v>584</v>
      </c>
      <c r="C616" s="84">
        <v>24</v>
      </c>
      <c r="D616" s="123">
        <v>0.010690035428312976</v>
      </c>
      <c r="E616" s="123">
        <v>1.0805784412963755</v>
      </c>
      <c r="F616" s="84" t="s">
        <v>2705</v>
      </c>
      <c r="G616" s="84" t="b">
        <v>0</v>
      </c>
      <c r="H616" s="84" t="b">
        <v>0</v>
      </c>
      <c r="I616" s="84" t="b">
        <v>0</v>
      </c>
      <c r="J616" s="84" t="b">
        <v>0</v>
      </c>
      <c r="K616" s="84" t="b">
        <v>0</v>
      </c>
      <c r="L616" s="84" t="b">
        <v>0</v>
      </c>
    </row>
    <row r="617" spans="1:12" ht="15">
      <c r="A617" s="84" t="s">
        <v>2835</v>
      </c>
      <c r="B617" s="84" t="s">
        <v>2836</v>
      </c>
      <c r="C617" s="84">
        <v>21</v>
      </c>
      <c r="D617" s="123">
        <v>0.0136360183981499</v>
      </c>
      <c r="E617" s="123">
        <v>1.6279241954078871</v>
      </c>
      <c r="F617" s="84" t="s">
        <v>2705</v>
      </c>
      <c r="G617" s="84" t="b">
        <v>0</v>
      </c>
      <c r="H617" s="84" t="b">
        <v>0</v>
      </c>
      <c r="I617" s="84" t="b">
        <v>0</v>
      </c>
      <c r="J617" s="84" t="b">
        <v>0</v>
      </c>
      <c r="K617" s="84" t="b">
        <v>0</v>
      </c>
      <c r="L617" s="84" t="b">
        <v>0</v>
      </c>
    </row>
    <row r="618" spans="1:12" ht="15">
      <c r="A618" s="84" t="s">
        <v>350</v>
      </c>
      <c r="B618" s="84" t="s">
        <v>602</v>
      </c>
      <c r="C618" s="84">
        <v>9</v>
      </c>
      <c r="D618" s="123">
        <v>0.00783865198736615</v>
      </c>
      <c r="E618" s="123">
        <v>0.8173794160215498</v>
      </c>
      <c r="F618" s="84" t="s">
        <v>2705</v>
      </c>
      <c r="G618" s="84" t="b">
        <v>0</v>
      </c>
      <c r="H618" s="84" t="b">
        <v>0</v>
      </c>
      <c r="I618" s="84" t="b">
        <v>0</v>
      </c>
      <c r="J618" s="84" t="b">
        <v>0</v>
      </c>
      <c r="K618" s="84" t="b">
        <v>0</v>
      </c>
      <c r="L618" s="84" t="b">
        <v>0</v>
      </c>
    </row>
    <row r="619" spans="1:12" ht="15">
      <c r="A619" s="84" t="s">
        <v>602</v>
      </c>
      <c r="B619" s="84" t="s">
        <v>2785</v>
      </c>
      <c r="C619" s="84">
        <v>9</v>
      </c>
      <c r="D619" s="123">
        <v>0.00783865198736615</v>
      </c>
      <c r="E619" s="123">
        <v>1.3448057890526082</v>
      </c>
      <c r="F619" s="84" t="s">
        <v>2705</v>
      </c>
      <c r="G619" s="84" t="b">
        <v>0</v>
      </c>
      <c r="H619" s="84" t="b">
        <v>0</v>
      </c>
      <c r="I619" s="84" t="b">
        <v>0</v>
      </c>
      <c r="J619" s="84" t="b">
        <v>0</v>
      </c>
      <c r="K619" s="84" t="b">
        <v>0</v>
      </c>
      <c r="L619" s="84" t="b">
        <v>0</v>
      </c>
    </row>
    <row r="620" spans="1:12" ht="15">
      <c r="A620" s="84" t="s">
        <v>306</v>
      </c>
      <c r="B620" s="84" t="s">
        <v>2893</v>
      </c>
      <c r="C620" s="84">
        <v>8</v>
      </c>
      <c r="D620" s="123">
        <v>0.007376502023647415</v>
      </c>
      <c r="E620" s="123">
        <v>1.7942556171744122</v>
      </c>
      <c r="F620" s="84" t="s">
        <v>2705</v>
      </c>
      <c r="G620" s="84" t="b">
        <v>0</v>
      </c>
      <c r="H620" s="84" t="b">
        <v>0</v>
      </c>
      <c r="I620" s="84" t="b">
        <v>0</v>
      </c>
      <c r="J620" s="84" t="b">
        <v>0</v>
      </c>
      <c r="K620" s="84" t="b">
        <v>0</v>
      </c>
      <c r="L620" s="84" t="b">
        <v>0</v>
      </c>
    </row>
    <row r="621" spans="1:12" ht="15">
      <c r="A621" s="84" t="s">
        <v>2893</v>
      </c>
      <c r="B621" s="84" t="s">
        <v>3348</v>
      </c>
      <c r="C621" s="84">
        <v>8</v>
      </c>
      <c r="D621" s="123">
        <v>0.007376502023647415</v>
      </c>
      <c r="E621" s="123">
        <v>2.0161043667907683</v>
      </c>
      <c r="F621" s="84" t="s">
        <v>2705</v>
      </c>
      <c r="G621" s="84" t="b">
        <v>0</v>
      </c>
      <c r="H621" s="84" t="b">
        <v>0</v>
      </c>
      <c r="I621" s="84" t="b">
        <v>0</v>
      </c>
      <c r="J621" s="84" t="b">
        <v>1</v>
      </c>
      <c r="K621" s="84" t="b">
        <v>0</v>
      </c>
      <c r="L621" s="84" t="b">
        <v>0</v>
      </c>
    </row>
    <row r="622" spans="1:12" ht="15">
      <c r="A622" s="84" t="s">
        <v>3348</v>
      </c>
      <c r="B622" s="84" t="s">
        <v>3349</v>
      </c>
      <c r="C622" s="84">
        <v>8</v>
      </c>
      <c r="D622" s="123">
        <v>0.007376502023647415</v>
      </c>
      <c r="E622" s="123">
        <v>2.0161043667907683</v>
      </c>
      <c r="F622" s="84" t="s">
        <v>2705</v>
      </c>
      <c r="G622" s="84" t="b">
        <v>1</v>
      </c>
      <c r="H622" s="84" t="b">
        <v>0</v>
      </c>
      <c r="I622" s="84" t="b">
        <v>0</v>
      </c>
      <c r="J622" s="84" t="b">
        <v>0</v>
      </c>
      <c r="K622" s="84" t="b">
        <v>0</v>
      </c>
      <c r="L622" s="84" t="b">
        <v>0</v>
      </c>
    </row>
    <row r="623" spans="1:12" ht="15">
      <c r="A623" s="84" t="s">
        <v>3349</v>
      </c>
      <c r="B623" s="84" t="s">
        <v>584</v>
      </c>
      <c r="C623" s="84">
        <v>8</v>
      </c>
      <c r="D623" s="123">
        <v>0.007376502023647415</v>
      </c>
      <c r="E623" s="123">
        <v>1.2801507962015797</v>
      </c>
      <c r="F623" s="84" t="s">
        <v>2705</v>
      </c>
      <c r="G623" s="84" t="b">
        <v>0</v>
      </c>
      <c r="H623" s="84" t="b">
        <v>0</v>
      </c>
      <c r="I623" s="84" t="b">
        <v>0</v>
      </c>
      <c r="J623" s="84" t="b">
        <v>0</v>
      </c>
      <c r="K623" s="84" t="b">
        <v>0</v>
      </c>
      <c r="L623" s="84" t="b">
        <v>0</v>
      </c>
    </row>
    <row r="624" spans="1:12" ht="15">
      <c r="A624" s="84" t="s">
        <v>584</v>
      </c>
      <c r="B624" s="84" t="s">
        <v>3350</v>
      </c>
      <c r="C624" s="84">
        <v>8</v>
      </c>
      <c r="D624" s="123">
        <v>0.007376502023647415</v>
      </c>
      <c r="E624" s="123">
        <v>1.6086190402125005</v>
      </c>
      <c r="F624" s="84" t="s">
        <v>2705</v>
      </c>
      <c r="G624" s="84" t="b">
        <v>0</v>
      </c>
      <c r="H624" s="84" t="b">
        <v>0</v>
      </c>
      <c r="I624" s="84" t="b">
        <v>0</v>
      </c>
      <c r="J624" s="84" t="b">
        <v>0</v>
      </c>
      <c r="K624" s="84" t="b">
        <v>0</v>
      </c>
      <c r="L624" s="84" t="b">
        <v>0</v>
      </c>
    </row>
    <row r="625" spans="1:12" ht="15">
      <c r="A625" s="84" t="s">
        <v>3350</v>
      </c>
      <c r="B625" s="84" t="s">
        <v>3351</v>
      </c>
      <c r="C625" s="84">
        <v>8</v>
      </c>
      <c r="D625" s="123">
        <v>0.007376502023647415</v>
      </c>
      <c r="E625" s="123">
        <v>2.0672568892381498</v>
      </c>
      <c r="F625" s="84" t="s">
        <v>2705</v>
      </c>
      <c r="G625" s="84" t="b">
        <v>0</v>
      </c>
      <c r="H625" s="84" t="b">
        <v>0</v>
      </c>
      <c r="I625" s="84" t="b">
        <v>0</v>
      </c>
      <c r="J625" s="84" t="b">
        <v>0</v>
      </c>
      <c r="K625" s="84" t="b">
        <v>0</v>
      </c>
      <c r="L625" s="84" t="b">
        <v>0</v>
      </c>
    </row>
    <row r="626" spans="1:12" ht="15">
      <c r="A626" s="84" t="s">
        <v>3351</v>
      </c>
      <c r="B626" s="84" t="s">
        <v>350</v>
      </c>
      <c r="C626" s="84">
        <v>8</v>
      </c>
      <c r="D626" s="123">
        <v>0.007376502023647415</v>
      </c>
      <c r="E626" s="123">
        <v>1.7662268935741685</v>
      </c>
      <c r="F626" s="84" t="s">
        <v>2705</v>
      </c>
      <c r="G626" s="84" t="b">
        <v>0</v>
      </c>
      <c r="H626" s="84" t="b">
        <v>0</v>
      </c>
      <c r="I626" s="84" t="b">
        <v>0</v>
      </c>
      <c r="J626" s="84" t="b">
        <v>0</v>
      </c>
      <c r="K626" s="84" t="b">
        <v>0</v>
      </c>
      <c r="L626" s="84" t="b">
        <v>0</v>
      </c>
    </row>
    <row r="627" spans="1:12" ht="15">
      <c r="A627" s="84" t="s">
        <v>2867</v>
      </c>
      <c r="B627" s="84" t="s">
        <v>2868</v>
      </c>
      <c r="C627" s="84">
        <v>7</v>
      </c>
      <c r="D627" s="123">
        <v>0.006859977361444543</v>
      </c>
      <c r="E627" s="123">
        <v>2.0161043667907683</v>
      </c>
      <c r="F627" s="84" t="s">
        <v>2705</v>
      </c>
      <c r="G627" s="84" t="b">
        <v>0</v>
      </c>
      <c r="H627" s="84" t="b">
        <v>0</v>
      </c>
      <c r="I627" s="84" t="b">
        <v>0</v>
      </c>
      <c r="J627" s="84" t="b">
        <v>0</v>
      </c>
      <c r="K627" s="84" t="b">
        <v>0</v>
      </c>
      <c r="L627" s="84" t="b">
        <v>0</v>
      </c>
    </row>
    <row r="628" spans="1:12" ht="15">
      <c r="A628" s="84" t="s">
        <v>2842</v>
      </c>
      <c r="B628" s="84" t="s">
        <v>2843</v>
      </c>
      <c r="C628" s="84">
        <v>7</v>
      </c>
      <c r="D628" s="123">
        <v>0.006859977361444543</v>
      </c>
      <c r="E628" s="123">
        <v>1.2069188826671562</v>
      </c>
      <c r="F628" s="84" t="s">
        <v>2705</v>
      </c>
      <c r="G628" s="84" t="b">
        <v>0</v>
      </c>
      <c r="H628" s="84" t="b">
        <v>0</v>
      </c>
      <c r="I628" s="84" t="b">
        <v>0</v>
      </c>
      <c r="J628" s="84" t="b">
        <v>0</v>
      </c>
      <c r="K628" s="84" t="b">
        <v>0</v>
      </c>
      <c r="L628" s="84" t="b">
        <v>0</v>
      </c>
    </row>
    <row r="629" spans="1:12" ht="15">
      <c r="A629" s="84" t="s">
        <v>2843</v>
      </c>
      <c r="B629" s="84" t="s">
        <v>2842</v>
      </c>
      <c r="C629" s="84">
        <v>5</v>
      </c>
      <c r="D629" s="123">
        <v>0.005629894097726312</v>
      </c>
      <c r="E629" s="123">
        <v>1.0460675901682117</v>
      </c>
      <c r="F629" s="84" t="s">
        <v>2705</v>
      </c>
      <c r="G629" s="84" t="b">
        <v>0</v>
      </c>
      <c r="H629" s="84" t="b">
        <v>0</v>
      </c>
      <c r="I629" s="84" t="b">
        <v>0</v>
      </c>
      <c r="J629" s="84" t="b">
        <v>0</v>
      </c>
      <c r="K629" s="84" t="b">
        <v>0</v>
      </c>
      <c r="L629" s="84" t="b">
        <v>0</v>
      </c>
    </row>
    <row r="630" spans="1:12" ht="15">
      <c r="A630" s="84" t="s">
        <v>2856</v>
      </c>
      <c r="B630" s="84" t="s">
        <v>3412</v>
      </c>
      <c r="C630" s="84">
        <v>5</v>
      </c>
      <c r="D630" s="123">
        <v>0.005629894097726312</v>
      </c>
      <c r="E630" s="123">
        <v>2.0672568892381498</v>
      </c>
      <c r="F630" s="84" t="s">
        <v>2705</v>
      </c>
      <c r="G630" s="84" t="b">
        <v>1</v>
      </c>
      <c r="H630" s="84" t="b">
        <v>0</v>
      </c>
      <c r="I630" s="84" t="b">
        <v>0</v>
      </c>
      <c r="J630" s="84" t="b">
        <v>0</v>
      </c>
      <c r="K630" s="84" t="b">
        <v>0</v>
      </c>
      <c r="L630" s="84" t="b">
        <v>0</v>
      </c>
    </row>
    <row r="631" spans="1:12" ht="15">
      <c r="A631" s="84" t="s">
        <v>3412</v>
      </c>
      <c r="B631" s="84" t="s">
        <v>3347</v>
      </c>
      <c r="C631" s="84">
        <v>5</v>
      </c>
      <c r="D631" s="123">
        <v>0.005629894097726312</v>
      </c>
      <c r="E631" s="123">
        <v>2.1921956258464497</v>
      </c>
      <c r="F631" s="84" t="s">
        <v>2705</v>
      </c>
      <c r="G631" s="84" t="b">
        <v>0</v>
      </c>
      <c r="H631" s="84" t="b">
        <v>0</v>
      </c>
      <c r="I631" s="84" t="b">
        <v>0</v>
      </c>
      <c r="J631" s="84" t="b">
        <v>1</v>
      </c>
      <c r="K631" s="84" t="b">
        <v>0</v>
      </c>
      <c r="L631" s="84" t="b">
        <v>0</v>
      </c>
    </row>
    <row r="632" spans="1:12" ht="15">
      <c r="A632" s="84" t="s">
        <v>3347</v>
      </c>
      <c r="B632" s="84" t="s">
        <v>2895</v>
      </c>
      <c r="C632" s="84">
        <v>5</v>
      </c>
      <c r="D632" s="123">
        <v>0.005629894097726312</v>
      </c>
      <c r="E632" s="123">
        <v>2.1921956258464497</v>
      </c>
      <c r="F632" s="84" t="s">
        <v>2705</v>
      </c>
      <c r="G632" s="84" t="b">
        <v>1</v>
      </c>
      <c r="H632" s="84" t="b">
        <v>0</v>
      </c>
      <c r="I632" s="84" t="b">
        <v>0</v>
      </c>
      <c r="J632" s="84" t="b">
        <v>0</v>
      </c>
      <c r="K632" s="84" t="b">
        <v>0</v>
      </c>
      <c r="L632" s="84" t="b">
        <v>0</v>
      </c>
    </row>
    <row r="633" spans="1:12" ht="15">
      <c r="A633" s="84" t="s">
        <v>2895</v>
      </c>
      <c r="B633" s="84" t="s">
        <v>2842</v>
      </c>
      <c r="C633" s="84">
        <v>5</v>
      </c>
      <c r="D633" s="123">
        <v>0.005629894097726312</v>
      </c>
      <c r="E633" s="123">
        <v>1.493225621510431</v>
      </c>
      <c r="F633" s="84" t="s">
        <v>2705</v>
      </c>
      <c r="G633" s="84" t="b">
        <v>0</v>
      </c>
      <c r="H633" s="84" t="b">
        <v>0</v>
      </c>
      <c r="I633" s="84" t="b">
        <v>0</v>
      </c>
      <c r="J633" s="84" t="b">
        <v>0</v>
      </c>
      <c r="K633" s="84" t="b">
        <v>0</v>
      </c>
      <c r="L633" s="84" t="b">
        <v>0</v>
      </c>
    </row>
    <row r="634" spans="1:12" ht="15">
      <c r="A634" s="84" t="s">
        <v>2843</v>
      </c>
      <c r="B634" s="84" t="s">
        <v>3430</v>
      </c>
      <c r="C634" s="84">
        <v>5</v>
      </c>
      <c r="D634" s="123">
        <v>0.005629894097726312</v>
      </c>
      <c r="E634" s="123">
        <v>1.8242188405518553</v>
      </c>
      <c r="F634" s="84" t="s">
        <v>2705</v>
      </c>
      <c r="G634" s="84" t="b">
        <v>0</v>
      </c>
      <c r="H634" s="84" t="b">
        <v>0</v>
      </c>
      <c r="I634" s="84" t="b">
        <v>0</v>
      </c>
      <c r="J634" s="84" t="b">
        <v>0</v>
      </c>
      <c r="K634" s="84" t="b">
        <v>0</v>
      </c>
      <c r="L634" s="84" t="b">
        <v>0</v>
      </c>
    </row>
    <row r="635" spans="1:12" ht="15">
      <c r="A635" s="84" t="s">
        <v>3430</v>
      </c>
      <c r="B635" s="84" t="s">
        <v>3395</v>
      </c>
      <c r="C635" s="84">
        <v>5</v>
      </c>
      <c r="D635" s="123">
        <v>0.005629894097726312</v>
      </c>
      <c r="E635" s="123">
        <v>2.271376871894075</v>
      </c>
      <c r="F635" s="84" t="s">
        <v>2705</v>
      </c>
      <c r="G635" s="84" t="b">
        <v>0</v>
      </c>
      <c r="H635" s="84" t="b">
        <v>0</v>
      </c>
      <c r="I635" s="84" t="b">
        <v>0</v>
      </c>
      <c r="J635" s="84" t="b">
        <v>1</v>
      </c>
      <c r="K635" s="84" t="b">
        <v>0</v>
      </c>
      <c r="L635" s="84" t="b">
        <v>0</v>
      </c>
    </row>
    <row r="636" spans="1:12" ht="15">
      <c r="A636" s="84" t="s">
        <v>3395</v>
      </c>
      <c r="B636" s="84" t="s">
        <v>3372</v>
      </c>
      <c r="C636" s="84">
        <v>5</v>
      </c>
      <c r="D636" s="123">
        <v>0.005629894097726312</v>
      </c>
      <c r="E636" s="123">
        <v>2.1252488362158366</v>
      </c>
      <c r="F636" s="84" t="s">
        <v>2705</v>
      </c>
      <c r="G636" s="84" t="b">
        <v>1</v>
      </c>
      <c r="H636" s="84" t="b">
        <v>0</v>
      </c>
      <c r="I636" s="84" t="b">
        <v>0</v>
      </c>
      <c r="J636" s="84" t="b">
        <v>0</v>
      </c>
      <c r="K636" s="84" t="b">
        <v>0</v>
      </c>
      <c r="L636" s="84" t="b">
        <v>0</v>
      </c>
    </row>
    <row r="637" spans="1:12" ht="15">
      <c r="A637" s="84" t="s">
        <v>3372</v>
      </c>
      <c r="B637" s="84" t="s">
        <v>3396</v>
      </c>
      <c r="C637" s="84">
        <v>5</v>
      </c>
      <c r="D637" s="123">
        <v>0.005629894097726312</v>
      </c>
      <c r="E637" s="123">
        <v>2.1252488362158366</v>
      </c>
      <c r="F637" s="84" t="s">
        <v>2705</v>
      </c>
      <c r="G637" s="84" t="b">
        <v>0</v>
      </c>
      <c r="H637" s="84" t="b">
        <v>0</v>
      </c>
      <c r="I637" s="84" t="b">
        <v>0</v>
      </c>
      <c r="J637" s="84" t="b">
        <v>0</v>
      </c>
      <c r="K637" s="84" t="b">
        <v>0</v>
      </c>
      <c r="L637" s="84" t="b">
        <v>0</v>
      </c>
    </row>
    <row r="638" spans="1:12" ht="15">
      <c r="A638" s="84" t="s">
        <v>3396</v>
      </c>
      <c r="B638" s="84" t="s">
        <v>350</v>
      </c>
      <c r="C638" s="84">
        <v>5</v>
      </c>
      <c r="D638" s="123">
        <v>0.005629894097726312</v>
      </c>
      <c r="E638" s="123">
        <v>1.7662268935741685</v>
      </c>
      <c r="F638" s="84" t="s">
        <v>2705</v>
      </c>
      <c r="G638" s="84" t="b">
        <v>0</v>
      </c>
      <c r="H638" s="84" t="b">
        <v>0</v>
      </c>
      <c r="I638" s="84" t="b">
        <v>0</v>
      </c>
      <c r="J638" s="84" t="b">
        <v>0</v>
      </c>
      <c r="K638" s="84" t="b">
        <v>0</v>
      </c>
      <c r="L638" s="84" t="b">
        <v>0</v>
      </c>
    </row>
    <row r="639" spans="1:12" ht="15">
      <c r="A639" s="84" t="s">
        <v>2889</v>
      </c>
      <c r="B639" s="84" t="s">
        <v>3391</v>
      </c>
      <c r="C639" s="84">
        <v>4</v>
      </c>
      <c r="D639" s="123">
        <v>0.004891168077414042</v>
      </c>
      <c r="E639" s="123">
        <v>2.0952856128383934</v>
      </c>
      <c r="F639" s="84" t="s">
        <v>2705</v>
      </c>
      <c r="G639" s="84" t="b">
        <v>0</v>
      </c>
      <c r="H639" s="84" t="b">
        <v>0</v>
      </c>
      <c r="I639" s="84" t="b">
        <v>0</v>
      </c>
      <c r="J639" s="84" t="b">
        <v>0</v>
      </c>
      <c r="K639" s="84" t="b">
        <v>0</v>
      </c>
      <c r="L639" s="84" t="b">
        <v>0</v>
      </c>
    </row>
    <row r="640" spans="1:12" ht="15">
      <c r="A640" s="84" t="s">
        <v>3391</v>
      </c>
      <c r="B640" s="84" t="s">
        <v>3400</v>
      </c>
      <c r="C640" s="84">
        <v>4</v>
      </c>
      <c r="D640" s="123">
        <v>0.004891168077414042</v>
      </c>
      <c r="E640" s="123">
        <v>2.174466858886018</v>
      </c>
      <c r="F640" s="84" t="s">
        <v>2705</v>
      </c>
      <c r="G640" s="84" t="b">
        <v>0</v>
      </c>
      <c r="H640" s="84" t="b">
        <v>0</v>
      </c>
      <c r="I640" s="84" t="b">
        <v>0</v>
      </c>
      <c r="J640" s="84" t="b">
        <v>0</v>
      </c>
      <c r="K640" s="84" t="b">
        <v>0</v>
      </c>
      <c r="L640" s="84" t="b">
        <v>0</v>
      </c>
    </row>
    <row r="641" spans="1:12" ht="15">
      <c r="A641" s="84" t="s">
        <v>3400</v>
      </c>
      <c r="B641" s="84" t="s">
        <v>3418</v>
      </c>
      <c r="C641" s="84">
        <v>4</v>
      </c>
      <c r="D641" s="123">
        <v>0.004891168077414042</v>
      </c>
      <c r="E641" s="123">
        <v>2.271376871894075</v>
      </c>
      <c r="F641" s="84" t="s">
        <v>2705</v>
      </c>
      <c r="G641" s="84" t="b">
        <v>0</v>
      </c>
      <c r="H641" s="84" t="b">
        <v>0</v>
      </c>
      <c r="I641" s="84" t="b">
        <v>0</v>
      </c>
      <c r="J641" s="84" t="b">
        <v>0</v>
      </c>
      <c r="K641" s="84" t="b">
        <v>0</v>
      </c>
      <c r="L641" s="84" t="b">
        <v>0</v>
      </c>
    </row>
    <row r="642" spans="1:12" ht="15">
      <c r="A642" s="84" t="s">
        <v>3418</v>
      </c>
      <c r="B642" s="84" t="s">
        <v>2849</v>
      </c>
      <c r="C642" s="84">
        <v>4</v>
      </c>
      <c r="D642" s="123">
        <v>0.004891168077414042</v>
      </c>
      <c r="E642" s="123">
        <v>2.1252488362158366</v>
      </c>
      <c r="F642" s="84" t="s">
        <v>2705</v>
      </c>
      <c r="G642" s="84" t="b">
        <v>0</v>
      </c>
      <c r="H642" s="84" t="b">
        <v>0</v>
      </c>
      <c r="I642" s="84" t="b">
        <v>0</v>
      </c>
      <c r="J642" s="84" t="b">
        <v>0</v>
      </c>
      <c r="K642" s="84" t="b">
        <v>0</v>
      </c>
      <c r="L642" s="84" t="b">
        <v>0</v>
      </c>
    </row>
    <row r="643" spans="1:12" ht="15">
      <c r="A643" s="84" t="s">
        <v>2849</v>
      </c>
      <c r="B643" s="84" t="s">
        <v>3389</v>
      </c>
      <c r="C643" s="84">
        <v>4</v>
      </c>
      <c r="D643" s="123">
        <v>0.004891168077414042</v>
      </c>
      <c r="E643" s="123">
        <v>2.02833882320778</v>
      </c>
      <c r="F643" s="84" t="s">
        <v>2705</v>
      </c>
      <c r="G643" s="84" t="b">
        <v>0</v>
      </c>
      <c r="H643" s="84" t="b">
        <v>0</v>
      </c>
      <c r="I643" s="84" t="b">
        <v>0</v>
      </c>
      <c r="J643" s="84" t="b">
        <v>0</v>
      </c>
      <c r="K643" s="84" t="b">
        <v>0</v>
      </c>
      <c r="L643" s="84" t="b">
        <v>0</v>
      </c>
    </row>
    <row r="644" spans="1:12" ht="15">
      <c r="A644" s="84" t="s">
        <v>3389</v>
      </c>
      <c r="B644" s="84" t="s">
        <v>3433</v>
      </c>
      <c r="C644" s="84">
        <v>4</v>
      </c>
      <c r="D644" s="123">
        <v>0.004891168077414042</v>
      </c>
      <c r="E644" s="123">
        <v>2.271376871894075</v>
      </c>
      <c r="F644" s="84" t="s">
        <v>2705</v>
      </c>
      <c r="G644" s="84" t="b">
        <v>0</v>
      </c>
      <c r="H644" s="84" t="b">
        <v>0</v>
      </c>
      <c r="I644" s="84" t="b">
        <v>0</v>
      </c>
      <c r="J644" s="84" t="b">
        <v>0</v>
      </c>
      <c r="K644" s="84" t="b">
        <v>0</v>
      </c>
      <c r="L644" s="84" t="b">
        <v>0</v>
      </c>
    </row>
    <row r="645" spans="1:12" ht="15">
      <c r="A645" s="84" t="s">
        <v>3433</v>
      </c>
      <c r="B645" s="84" t="s">
        <v>3434</v>
      </c>
      <c r="C645" s="84">
        <v>4</v>
      </c>
      <c r="D645" s="123">
        <v>0.004891168077414042</v>
      </c>
      <c r="E645" s="123">
        <v>2.368286884902131</v>
      </c>
      <c r="F645" s="84" t="s">
        <v>2705</v>
      </c>
      <c r="G645" s="84" t="b">
        <v>0</v>
      </c>
      <c r="H645" s="84" t="b">
        <v>0</v>
      </c>
      <c r="I645" s="84" t="b">
        <v>0</v>
      </c>
      <c r="J645" s="84" t="b">
        <v>0</v>
      </c>
      <c r="K645" s="84" t="b">
        <v>0</v>
      </c>
      <c r="L645" s="84" t="b">
        <v>0</v>
      </c>
    </row>
    <row r="646" spans="1:12" ht="15">
      <c r="A646" s="84" t="s">
        <v>3434</v>
      </c>
      <c r="B646" s="84" t="s">
        <v>3435</v>
      </c>
      <c r="C646" s="84">
        <v>4</v>
      </c>
      <c r="D646" s="123">
        <v>0.004891168077414042</v>
      </c>
      <c r="E646" s="123">
        <v>2.368286884902131</v>
      </c>
      <c r="F646" s="84" t="s">
        <v>2705</v>
      </c>
      <c r="G646" s="84" t="b">
        <v>0</v>
      </c>
      <c r="H646" s="84" t="b">
        <v>0</v>
      </c>
      <c r="I646" s="84" t="b">
        <v>0</v>
      </c>
      <c r="J646" s="84" t="b">
        <v>0</v>
      </c>
      <c r="K646" s="84" t="b">
        <v>1</v>
      </c>
      <c r="L646" s="84" t="b">
        <v>0</v>
      </c>
    </row>
    <row r="647" spans="1:12" ht="15">
      <c r="A647" s="84" t="s">
        <v>3435</v>
      </c>
      <c r="B647" s="84" t="s">
        <v>3436</v>
      </c>
      <c r="C647" s="84">
        <v>4</v>
      </c>
      <c r="D647" s="123">
        <v>0.004891168077414042</v>
      </c>
      <c r="E647" s="123">
        <v>2.368286884902131</v>
      </c>
      <c r="F647" s="84" t="s">
        <v>2705</v>
      </c>
      <c r="G647" s="84" t="b">
        <v>0</v>
      </c>
      <c r="H647" s="84" t="b">
        <v>1</v>
      </c>
      <c r="I647" s="84" t="b">
        <v>0</v>
      </c>
      <c r="J647" s="84" t="b">
        <v>0</v>
      </c>
      <c r="K647" s="84" t="b">
        <v>0</v>
      </c>
      <c r="L647" s="84" t="b">
        <v>0</v>
      </c>
    </row>
    <row r="648" spans="1:12" ht="15">
      <c r="A648" s="84" t="s">
        <v>3436</v>
      </c>
      <c r="B648" s="84" t="s">
        <v>3437</v>
      </c>
      <c r="C648" s="84">
        <v>4</v>
      </c>
      <c r="D648" s="123">
        <v>0.004891168077414042</v>
      </c>
      <c r="E648" s="123">
        <v>2.368286884902131</v>
      </c>
      <c r="F648" s="84" t="s">
        <v>2705</v>
      </c>
      <c r="G648" s="84" t="b">
        <v>0</v>
      </c>
      <c r="H648" s="84" t="b">
        <v>0</v>
      </c>
      <c r="I648" s="84" t="b">
        <v>0</v>
      </c>
      <c r="J648" s="84" t="b">
        <v>0</v>
      </c>
      <c r="K648" s="84" t="b">
        <v>0</v>
      </c>
      <c r="L648" s="84" t="b">
        <v>0</v>
      </c>
    </row>
    <row r="649" spans="1:12" ht="15">
      <c r="A649" s="84" t="s">
        <v>3437</v>
      </c>
      <c r="B649" s="84" t="s">
        <v>2855</v>
      </c>
      <c r="C649" s="84">
        <v>4</v>
      </c>
      <c r="D649" s="123">
        <v>0.004891168077414042</v>
      </c>
      <c r="E649" s="123">
        <v>2.0672568892381498</v>
      </c>
      <c r="F649" s="84" t="s">
        <v>2705</v>
      </c>
      <c r="G649" s="84" t="b">
        <v>0</v>
      </c>
      <c r="H649" s="84" t="b">
        <v>0</v>
      </c>
      <c r="I649" s="84" t="b">
        <v>0</v>
      </c>
      <c r="J649" s="84" t="b">
        <v>0</v>
      </c>
      <c r="K649" s="84" t="b">
        <v>0</v>
      </c>
      <c r="L649" s="84" t="b">
        <v>0</v>
      </c>
    </row>
    <row r="650" spans="1:12" ht="15">
      <c r="A650" s="84" t="s">
        <v>2891</v>
      </c>
      <c r="B650" s="84" t="s">
        <v>2844</v>
      </c>
      <c r="C650" s="84">
        <v>4</v>
      </c>
      <c r="D650" s="123">
        <v>0.004891168077414042</v>
      </c>
      <c r="E650" s="123">
        <v>1.6803122648675755</v>
      </c>
      <c r="F650" s="84" t="s">
        <v>2705</v>
      </c>
      <c r="G650" s="84" t="b">
        <v>0</v>
      </c>
      <c r="H650" s="84" t="b">
        <v>0</v>
      </c>
      <c r="I650" s="84" t="b">
        <v>0</v>
      </c>
      <c r="J650" s="84" t="b">
        <v>0</v>
      </c>
      <c r="K650" s="84" t="b">
        <v>0</v>
      </c>
      <c r="L650" s="84" t="b">
        <v>0</v>
      </c>
    </row>
    <row r="651" spans="1:12" ht="15">
      <c r="A651" s="84" t="s">
        <v>212</v>
      </c>
      <c r="B651" s="84" t="s">
        <v>2856</v>
      </c>
      <c r="C651" s="84">
        <v>4</v>
      </c>
      <c r="D651" s="123">
        <v>0.004891168077414042</v>
      </c>
      <c r="E651" s="123">
        <v>2.1252488362158366</v>
      </c>
      <c r="F651" s="84" t="s">
        <v>2705</v>
      </c>
      <c r="G651" s="84" t="b">
        <v>0</v>
      </c>
      <c r="H651" s="84" t="b">
        <v>0</v>
      </c>
      <c r="I651" s="84" t="b">
        <v>0</v>
      </c>
      <c r="J651" s="84" t="b">
        <v>1</v>
      </c>
      <c r="K651" s="84" t="b">
        <v>0</v>
      </c>
      <c r="L651" s="84" t="b">
        <v>0</v>
      </c>
    </row>
    <row r="652" spans="1:12" ht="15">
      <c r="A652" s="84" t="s">
        <v>350</v>
      </c>
      <c r="B652" s="84" t="s">
        <v>3456</v>
      </c>
      <c r="C652" s="84">
        <v>4</v>
      </c>
      <c r="D652" s="123">
        <v>0.004891168077414042</v>
      </c>
      <c r="E652" s="123">
        <v>1.4651968979101875</v>
      </c>
      <c r="F652" s="84" t="s">
        <v>2705</v>
      </c>
      <c r="G652" s="84" t="b">
        <v>0</v>
      </c>
      <c r="H652" s="84" t="b">
        <v>0</v>
      </c>
      <c r="I652" s="84" t="b">
        <v>0</v>
      </c>
      <c r="J652" s="84" t="b">
        <v>0</v>
      </c>
      <c r="K652" s="84" t="b">
        <v>0</v>
      </c>
      <c r="L652" s="84" t="b">
        <v>0</v>
      </c>
    </row>
    <row r="653" spans="1:12" ht="15">
      <c r="A653" s="84" t="s">
        <v>3373</v>
      </c>
      <c r="B653" s="84" t="s">
        <v>3388</v>
      </c>
      <c r="C653" s="84">
        <v>3</v>
      </c>
      <c r="D653" s="123">
        <v>0.004042817826117375</v>
      </c>
      <c r="E653" s="123">
        <v>2.271376871894075</v>
      </c>
      <c r="F653" s="84" t="s">
        <v>2705</v>
      </c>
      <c r="G653" s="84" t="b">
        <v>0</v>
      </c>
      <c r="H653" s="84" t="b">
        <v>0</v>
      </c>
      <c r="I653" s="84" t="b">
        <v>0</v>
      </c>
      <c r="J653" s="84" t="b">
        <v>1</v>
      </c>
      <c r="K653" s="84" t="b">
        <v>0</v>
      </c>
      <c r="L653" s="84" t="b">
        <v>0</v>
      </c>
    </row>
    <row r="654" spans="1:12" ht="15">
      <c r="A654" s="84" t="s">
        <v>3388</v>
      </c>
      <c r="B654" s="84" t="s">
        <v>3357</v>
      </c>
      <c r="C654" s="84">
        <v>3</v>
      </c>
      <c r="D654" s="123">
        <v>0.004042817826117375</v>
      </c>
      <c r="E654" s="123">
        <v>2.271376871894075</v>
      </c>
      <c r="F654" s="84" t="s">
        <v>2705</v>
      </c>
      <c r="G654" s="84" t="b">
        <v>1</v>
      </c>
      <c r="H654" s="84" t="b">
        <v>0</v>
      </c>
      <c r="I654" s="84" t="b">
        <v>0</v>
      </c>
      <c r="J654" s="84" t="b">
        <v>0</v>
      </c>
      <c r="K654" s="84" t="b">
        <v>0</v>
      </c>
      <c r="L654" s="84" t="b">
        <v>0</v>
      </c>
    </row>
    <row r="655" spans="1:12" ht="15">
      <c r="A655" s="84" t="s">
        <v>3357</v>
      </c>
      <c r="B655" s="84" t="s">
        <v>3394</v>
      </c>
      <c r="C655" s="84">
        <v>3</v>
      </c>
      <c r="D655" s="123">
        <v>0.004042817826117375</v>
      </c>
      <c r="E655" s="123">
        <v>2.368286884902131</v>
      </c>
      <c r="F655" s="84" t="s">
        <v>2705</v>
      </c>
      <c r="G655" s="84" t="b">
        <v>0</v>
      </c>
      <c r="H655" s="84" t="b">
        <v>0</v>
      </c>
      <c r="I655" s="84" t="b">
        <v>0</v>
      </c>
      <c r="J655" s="84" t="b">
        <v>0</v>
      </c>
      <c r="K655" s="84" t="b">
        <v>0</v>
      </c>
      <c r="L655" s="84" t="b">
        <v>0</v>
      </c>
    </row>
    <row r="656" spans="1:12" ht="15">
      <c r="A656" s="84" t="s">
        <v>3394</v>
      </c>
      <c r="B656" s="84" t="s">
        <v>3413</v>
      </c>
      <c r="C656" s="84">
        <v>3</v>
      </c>
      <c r="D656" s="123">
        <v>0.004042817826117375</v>
      </c>
      <c r="E656" s="123">
        <v>2.368286884902131</v>
      </c>
      <c r="F656" s="84" t="s">
        <v>2705</v>
      </c>
      <c r="G656" s="84" t="b">
        <v>0</v>
      </c>
      <c r="H656" s="84" t="b">
        <v>0</v>
      </c>
      <c r="I656" s="84" t="b">
        <v>0</v>
      </c>
      <c r="J656" s="84" t="b">
        <v>0</v>
      </c>
      <c r="K656" s="84" t="b">
        <v>0</v>
      </c>
      <c r="L656" s="84" t="b">
        <v>0</v>
      </c>
    </row>
    <row r="657" spans="1:12" ht="15">
      <c r="A657" s="84" t="s">
        <v>3413</v>
      </c>
      <c r="B657" s="84" t="s">
        <v>3414</v>
      </c>
      <c r="C657" s="84">
        <v>3</v>
      </c>
      <c r="D657" s="123">
        <v>0.004042817826117375</v>
      </c>
      <c r="E657" s="123">
        <v>2.493225621510431</v>
      </c>
      <c r="F657" s="84" t="s">
        <v>2705</v>
      </c>
      <c r="G657" s="84" t="b">
        <v>0</v>
      </c>
      <c r="H657" s="84" t="b">
        <v>0</v>
      </c>
      <c r="I657" s="84" t="b">
        <v>0</v>
      </c>
      <c r="J657" s="84" t="b">
        <v>0</v>
      </c>
      <c r="K657" s="84" t="b">
        <v>0</v>
      </c>
      <c r="L657" s="84" t="b">
        <v>0</v>
      </c>
    </row>
    <row r="658" spans="1:12" ht="15">
      <c r="A658" s="84" t="s">
        <v>3414</v>
      </c>
      <c r="B658" s="84" t="s">
        <v>602</v>
      </c>
      <c r="C658" s="84">
        <v>3</v>
      </c>
      <c r="D658" s="123">
        <v>0.004042817826117375</v>
      </c>
      <c r="E658" s="123">
        <v>1.368286884902131</v>
      </c>
      <c r="F658" s="84" t="s">
        <v>2705</v>
      </c>
      <c r="G658" s="84" t="b">
        <v>0</v>
      </c>
      <c r="H658" s="84" t="b">
        <v>0</v>
      </c>
      <c r="I658" s="84" t="b">
        <v>0</v>
      </c>
      <c r="J658" s="84" t="b">
        <v>0</v>
      </c>
      <c r="K658" s="84" t="b">
        <v>0</v>
      </c>
      <c r="L658" s="84" t="b">
        <v>0</v>
      </c>
    </row>
    <row r="659" spans="1:12" ht="15">
      <c r="A659" s="84" t="s">
        <v>584</v>
      </c>
      <c r="B659" s="84" t="s">
        <v>3371</v>
      </c>
      <c r="C659" s="84">
        <v>3</v>
      </c>
      <c r="D659" s="123">
        <v>0.004042817826117375</v>
      </c>
      <c r="E659" s="123">
        <v>1.6086190402125005</v>
      </c>
      <c r="F659" s="84" t="s">
        <v>2705</v>
      </c>
      <c r="G659" s="84" t="b">
        <v>0</v>
      </c>
      <c r="H659" s="84" t="b">
        <v>0</v>
      </c>
      <c r="I659" s="84" t="b">
        <v>0</v>
      </c>
      <c r="J659" s="84" t="b">
        <v>0</v>
      </c>
      <c r="K659" s="84" t="b">
        <v>0</v>
      </c>
      <c r="L659" s="84" t="b">
        <v>0</v>
      </c>
    </row>
    <row r="660" spans="1:12" ht="15">
      <c r="A660" s="84" t="s">
        <v>3401</v>
      </c>
      <c r="B660" s="84" t="s">
        <v>3362</v>
      </c>
      <c r="C660" s="84">
        <v>3</v>
      </c>
      <c r="D660" s="123">
        <v>0.004042817826117375</v>
      </c>
      <c r="E660" s="123">
        <v>2.368286884902131</v>
      </c>
      <c r="F660" s="84" t="s">
        <v>2705</v>
      </c>
      <c r="G660" s="84" t="b">
        <v>1</v>
      </c>
      <c r="H660" s="84" t="b">
        <v>0</v>
      </c>
      <c r="I660" s="84" t="b">
        <v>0</v>
      </c>
      <c r="J660" s="84" t="b">
        <v>0</v>
      </c>
      <c r="K660" s="84" t="b">
        <v>0</v>
      </c>
      <c r="L660" s="84" t="b">
        <v>0</v>
      </c>
    </row>
    <row r="661" spans="1:12" ht="15">
      <c r="A661" s="84" t="s">
        <v>2844</v>
      </c>
      <c r="B661" s="84" t="s">
        <v>2845</v>
      </c>
      <c r="C661" s="84">
        <v>3</v>
      </c>
      <c r="D661" s="123">
        <v>0.004042817826117375</v>
      </c>
      <c r="E661" s="123">
        <v>1.333524778642919</v>
      </c>
      <c r="F661" s="84" t="s">
        <v>2705</v>
      </c>
      <c r="G661" s="84" t="b">
        <v>0</v>
      </c>
      <c r="H661" s="84" t="b">
        <v>0</v>
      </c>
      <c r="I661" s="84" t="b">
        <v>0</v>
      </c>
      <c r="J661" s="84" t="b">
        <v>0</v>
      </c>
      <c r="K661" s="84" t="b">
        <v>0</v>
      </c>
      <c r="L661" s="84" t="b">
        <v>0</v>
      </c>
    </row>
    <row r="662" spans="1:12" ht="15">
      <c r="A662" s="84" t="s">
        <v>2845</v>
      </c>
      <c r="B662" s="84" t="s">
        <v>2835</v>
      </c>
      <c r="C662" s="84">
        <v>3</v>
      </c>
      <c r="D662" s="123">
        <v>0.004042817826117375</v>
      </c>
      <c r="E662" s="123">
        <v>1.1252488362158366</v>
      </c>
      <c r="F662" s="84" t="s">
        <v>2705</v>
      </c>
      <c r="G662" s="84" t="b">
        <v>0</v>
      </c>
      <c r="H662" s="84" t="b">
        <v>0</v>
      </c>
      <c r="I662" s="84" t="b">
        <v>0</v>
      </c>
      <c r="J662" s="84" t="b">
        <v>0</v>
      </c>
      <c r="K662" s="84" t="b">
        <v>0</v>
      </c>
      <c r="L662" s="84" t="b">
        <v>0</v>
      </c>
    </row>
    <row r="663" spans="1:12" ht="15">
      <c r="A663" s="84" t="s">
        <v>3398</v>
      </c>
      <c r="B663" s="84" t="s">
        <v>2901</v>
      </c>
      <c r="C663" s="84">
        <v>3</v>
      </c>
      <c r="D663" s="123">
        <v>0.004042817826117375</v>
      </c>
      <c r="E663" s="123">
        <v>2.1921956258464497</v>
      </c>
      <c r="F663" s="84" t="s">
        <v>2705</v>
      </c>
      <c r="G663" s="84" t="b">
        <v>0</v>
      </c>
      <c r="H663" s="84" t="b">
        <v>0</v>
      </c>
      <c r="I663" s="84" t="b">
        <v>0</v>
      </c>
      <c r="J663" s="84" t="b">
        <v>0</v>
      </c>
      <c r="K663" s="84" t="b">
        <v>0</v>
      </c>
      <c r="L663" s="84" t="b">
        <v>0</v>
      </c>
    </row>
    <row r="664" spans="1:12" ht="15">
      <c r="A664" s="84" t="s">
        <v>2901</v>
      </c>
      <c r="B664" s="84" t="s">
        <v>3421</v>
      </c>
      <c r="C664" s="84">
        <v>3</v>
      </c>
      <c r="D664" s="123">
        <v>0.004042817826117375</v>
      </c>
      <c r="E664" s="123">
        <v>2.1921956258464497</v>
      </c>
      <c r="F664" s="84" t="s">
        <v>2705</v>
      </c>
      <c r="G664" s="84" t="b">
        <v>0</v>
      </c>
      <c r="H664" s="84" t="b">
        <v>0</v>
      </c>
      <c r="I664" s="84" t="b">
        <v>0</v>
      </c>
      <c r="J664" s="84" t="b">
        <v>0</v>
      </c>
      <c r="K664" s="84" t="b">
        <v>0</v>
      </c>
      <c r="L664" s="84" t="b">
        <v>0</v>
      </c>
    </row>
    <row r="665" spans="1:12" ht="15">
      <c r="A665" s="84" t="s">
        <v>3402</v>
      </c>
      <c r="B665" s="84" t="s">
        <v>3539</v>
      </c>
      <c r="C665" s="84">
        <v>3</v>
      </c>
      <c r="D665" s="123">
        <v>0.004042817826117375</v>
      </c>
      <c r="E665" s="123">
        <v>2.493225621510431</v>
      </c>
      <c r="F665" s="84" t="s">
        <v>2705</v>
      </c>
      <c r="G665" s="84" t="b">
        <v>1</v>
      </c>
      <c r="H665" s="84" t="b">
        <v>0</v>
      </c>
      <c r="I665" s="84" t="b">
        <v>0</v>
      </c>
      <c r="J665" s="84" t="b">
        <v>0</v>
      </c>
      <c r="K665" s="84" t="b">
        <v>0</v>
      </c>
      <c r="L665" s="84" t="b">
        <v>0</v>
      </c>
    </row>
    <row r="666" spans="1:12" ht="15">
      <c r="A666" s="84" t="s">
        <v>3539</v>
      </c>
      <c r="B666" s="84" t="s">
        <v>353</v>
      </c>
      <c r="C666" s="84">
        <v>3</v>
      </c>
      <c r="D666" s="123">
        <v>0.004042817826117375</v>
      </c>
      <c r="E666" s="123">
        <v>2.493225621510431</v>
      </c>
      <c r="F666" s="84" t="s">
        <v>2705</v>
      </c>
      <c r="G666" s="84" t="b">
        <v>0</v>
      </c>
      <c r="H666" s="84" t="b">
        <v>0</v>
      </c>
      <c r="I666" s="84" t="b">
        <v>0</v>
      </c>
      <c r="J666" s="84" t="b">
        <v>0</v>
      </c>
      <c r="K666" s="84" t="b">
        <v>0</v>
      </c>
      <c r="L666" s="84" t="b">
        <v>0</v>
      </c>
    </row>
    <row r="667" spans="1:12" ht="15">
      <c r="A667" s="84" t="s">
        <v>353</v>
      </c>
      <c r="B667" s="84" t="s">
        <v>354</v>
      </c>
      <c r="C667" s="84">
        <v>3</v>
      </c>
      <c r="D667" s="123">
        <v>0.004042817826117375</v>
      </c>
      <c r="E667" s="123">
        <v>2.146438135285775</v>
      </c>
      <c r="F667" s="84" t="s">
        <v>2705</v>
      </c>
      <c r="G667" s="84" t="b">
        <v>0</v>
      </c>
      <c r="H667" s="84" t="b">
        <v>0</v>
      </c>
      <c r="I667" s="84" t="b">
        <v>0</v>
      </c>
      <c r="J667" s="84" t="b">
        <v>0</v>
      </c>
      <c r="K667" s="84" t="b">
        <v>0</v>
      </c>
      <c r="L667" s="84" t="b">
        <v>0</v>
      </c>
    </row>
    <row r="668" spans="1:12" ht="15">
      <c r="A668" s="84" t="s">
        <v>354</v>
      </c>
      <c r="B668" s="84" t="s">
        <v>3457</v>
      </c>
      <c r="C668" s="84">
        <v>3</v>
      </c>
      <c r="D668" s="123">
        <v>0.004042817826117375</v>
      </c>
      <c r="E668" s="123">
        <v>2.049528122277718</v>
      </c>
      <c r="F668" s="84" t="s">
        <v>2705</v>
      </c>
      <c r="G668" s="84" t="b">
        <v>0</v>
      </c>
      <c r="H668" s="84" t="b">
        <v>0</v>
      </c>
      <c r="I668" s="84" t="b">
        <v>0</v>
      </c>
      <c r="J668" s="84" t="b">
        <v>0</v>
      </c>
      <c r="K668" s="84" t="b">
        <v>0</v>
      </c>
      <c r="L668" s="84" t="b">
        <v>0</v>
      </c>
    </row>
    <row r="669" spans="1:12" ht="15">
      <c r="A669" s="84" t="s">
        <v>3457</v>
      </c>
      <c r="B669" s="84" t="s">
        <v>2842</v>
      </c>
      <c r="C669" s="84">
        <v>3</v>
      </c>
      <c r="D669" s="123">
        <v>0.004042817826117375</v>
      </c>
      <c r="E669" s="123">
        <v>1.2713768718940746</v>
      </c>
      <c r="F669" s="84" t="s">
        <v>2705</v>
      </c>
      <c r="G669" s="84" t="b">
        <v>0</v>
      </c>
      <c r="H669" s="84" t="b">
        <v>0</v>
      </c>
      <c r="I669" s="84" t="b">
        <v>0</v>
      </c>
      <c r="J669" s="84" t="b">
        <v>0</v>
      </c>
      <c r="K669" s="84" t="b">
        <v>0</v>
      </c>
      <c r="L669" s="84" t="b">
        <v>0</v>
      </c>
    </row>
    <row r="670" spans="1:12" ht="15">
      <c r="A670" s="84" t="s">
        <v>2842</v>
      </c>
      <c r="B670" s="84" t="s">
        <v>2867</v>
      </c>
      <c r="C670" s="84">
        <v>3</v>
      </c>
      <c r="D670" s="123">
        <v>0.004042817826117375</v>
      </c>
      <c r="E670" s="123">
        <v>1.2069188826671562</v>
      </c>
      <c r="F670" s="84" t="s">
        <v>2705</v>
      </c>
      <c r="G670" s="84" t="b">
        <v>0</v>
      </c>
      <c r="H670" s="84" t="b">
        <v>0</v>
      </c>
      <c r="I670" s="84" t="b">
        <v>0</v>
      </c>
      <c r="J670" s="84" t="b">
        <v>0</v>
      </c>
      <c r="K670" s="84" t="b">
        <v>0</v>
      </c>
      <c r="L670" s="84" t="b">
        <v>0</v>
      </c>
    </row>
    <row r="671" spans="1:12" ht="15">
      <c r="A671" s="84" t="s">
        <v>2868</v>
      </c>
      <c r="B671" s="84" t="s">
        <v>3540</v>
      </c>
      <c r="C671" s="84">
        <v>3</v>
      </c>
      <c r="D671" s="123">
        <v>0.004042817826117375</v>
      </c>
      <c r="E671" s="123">
        <v>2.0161043667907683</v>
      </c>
      <c r="F671" s="84" t="s">
        <v>2705</v>
      </c>
      <c r="G671" s="84" t="b">
        <v>0</v>
      </c>
      <c r="H671" s="84" t="b">
        <v>0</v>
      </c>
      <c r="I671" s="84" t="b">
        <v>0</v>
      </c>
      <c r="J671" s="84" t="b">
        <v>0</v>
      </c>
      <c r="K671" s="84" t="b">
        <v>0</v>
      </c>
      <c r="L671" s="84" t="b">
        <v>0</v>
      </c>
    </row>
    <row r="672" spans="1:12" ht="15">
      <c r="A672" s="84" t="s">
        <v>3540</v>
      </c>
      <c r="B672" s="84" t="s">
        <v>3440</v>
      </c>
      <c r="C672" s="84">
        <v>3</v>
      </c>
      <c r="D672" s="123">
        <v>0.004042817826117375</v>
      </c>
      <c r="E672" s="123">
        <v>2.271376871894075</v>
      </c>
      <c r="F672" s="84" t="s">
        <v>2705</v>
      </c>
      <c r="G672" s="84" t="b">
        <v>0</v>
      </c>
      <c r="H672" s="84" t="b">
        <v>0</v>
      </c>
      <c r="I672" s="84" t="b">
        <v>0</v>
      </c>
      <c r="J672" s="84" t="b">
        <v>0</v>
      </c>
      <c r="K672" s="84" t="b">
        <v>0</v>
      </c>
      <c r="L672" s="84" t="b">
        <v>0</v>
      </c>
    </row>
    <row r="673" spans="1:12" ht="15">
      <c r="A673" s="84" t="s">
        <v>350</v>
      </c>
      <c r="B673" s="84" t="s">
        <v>2889</v>
      </c>
      <c r="C673" s="84">
        <v>3</v>
      </c>
      <c r="D673" s="123">
        <v>0.004042817826117375</v>
      </c>
      <c r="E673" s="123">
        <v>1.4651968979101873</v>
      </c>
      <c r="F673" s="84" t="s">
        <v>2705</v>
      </c>
      <c r="G673" s="84" t="b">
        <v>0</v>
      </c>
      <c r="H673" s="84" t="b">
        <v>0</v>
      </c>
      <c r="I673" s="84" t="b">
        <v>0</v>
      </c>
      <c r="J673" s="84" t="b">
        <v>0</v>
      </c>
      <c r="K673" s="84" t="b">
        <v>0</v>
      </c>
      <c r="L673" s="84" t="b">
        <v>0</v>
      </c>
    </row>
    <row r="674" spans="1:12" ht="15">
      <c r="A674" s="84" t="s">
        <v>306</v>
      </c>
      <c r="B674" s="84" t="s">
        <v>2842</v>
      </c>
      <c r="C674" s="84">
        <v>3</v>
      </c>
      <c r="D674" s="123">
        <v>0.004042817826117375</v>
      </c>
      <c r="E674" s="123">
        <v>0.7942556171744121</v>
      </c>
      <c r="F674" s="84" t="s">
        <v>2705</v>
      </c>
      <c r="G674" s="84" t="b">
        <v>0</v>
      </c>
      <c r="H674" s="84" t="b">
        <v>0</v>
      </c>
      <c r="I674" s="84" t="b">
        <v>0</v>
      </c>
      <c r="J674" s="84" t="b">
        <v>0</v>
      </c>
      <c r="K674" s="84" t="b">
        <v>0</v>
      </c>
      <c r="L674" s="84" t="b">
        <v>0</v>
      </c>
    </row>
    <row r="675" spans="1:12" ht="15">
      <c r="A675" s="84" t="s">
        <v>2842</v>
      </c>
      <c r="B675" s="84" t="s">
        <v>3343</v>
      </c>
      <c r="C675" s="84">
        <v>3</v>
      </c>
      <c r="D675" s="123">
        <v>0.004042817826117375</v>
      </c>
      <c r="E675" s="123">
        <v>1.5079488783311372</v>
      </c>
      <c r="F675" s="84" t="s">
        <v>2705</v>
      </c>
      <c r="G675" s="84" t="b">
        <v>0</v>
      </c>
      <c r="H675" s="84" t="b">
        <v>0</v>
      </c>
      <c r="I675" s="84" t="b">
        <v>0</v>
      </c>
      <c r="J675" s="84" t="b">
        <v>0</v>
      </c>
      <c r="K675" s="84" t="b">
        <v>0</v>
      </c>
      <c r="L675" s="84" t="b">
        <v>0</v>
      </c>
    </row>
    <row r="676" spans="1:12" ht="15">
      <c r="A676" s="84" t="s">
        <v>3343</v>
      </c>
      <c r="B676" s="84" t="s">
        <v>3338</v>
      </c>
      <c r="C676" s="84">
        <v>3</v>
      </c>
      <c r="D676" s="123">
        <v>0.004042817826117375</v>
      </c>
      <c r="E676" s="123">
        <v>2.271376871894075</v>
      </c>
      <c r="F676" s="84" t="s">
        <v>2705</v>
      </c>
      <c r="G676" s="84" t="b">
        <v>0</v>
      </c>
      <c r="H676" s="84" t="b">
        <v>0</v>
      </c>
      <c r="I676" s="84" t="b">
        <v>0</v>
      </c>
      <c r="J676" s="84" t="b">
        <v>0</v>
      </c>
      <c r="K676" s="84" t="b">
        <v>0</v>
      </c>
      <c r="L676" s="84" t="b">
        <v>0</v>
      </c>
    </row>
    <row r="677" spans="1:12" ht="15">
      <c r="A677" s="84" t="s">
        <v>3338</v>
      </c>
      <c r="B677" s="84" t="s">
        <v>3344</v>
      </c>
      <c r="C677" s="84">
        <v>3</v>
      </c>
      <c r="D677" s="123">
        <v>0.004042817826117375</v>
      </c>
      <c r="E677" s="123">
        <v>2.271376871894075</v>
      </c>
      <c r="F677" s="84" t="s">
        <v>2705</v>
      </c>
      <c r="G677" s="84" t="b">
        <v>0</v>
      </c>
      <c r="H677" s="84" t="b">
        <v>0</v>
      </c>
      <c r="I677" s="84" t="b">
        <v>0</v>
      </c>
      <c r="J677" s="84" t="b">
        <v>0</v>
      </c>
      <c r="K677" s="84" t="b">
        <v>0</v>
      </c>
      <c r="L677" s="84" t="b">
        <v>0</v>
      </c>
    </row>
    <row r="678" spans="1:12" ht="15">
      <c r="A678" s="84" t="s">
        <v>3344</v>
      </c>
      <c r="B678" s="84" t="s">
        <v>2835</v>
      </c>
      <c r="C678" s="84">
        <v>3</v>
      </c>
      <c r="D678" s="123">
        <v>0.004042817826117375</v>
      </c>
      <c r="E678" s="123">
        <v>1.648127581496174</v>
      </c>
      <c r="F678" s="84" t="s">
        <v>2705</v>
      </c>
      <c r="G678" s="84" t="b">
        <v>0</v>
      </c>
      <c r="H678" s="84" t="b">
        <v>0</v>
      </c>
      <c r="I678" s="84" t="b">
        <v>0</v>
      </c>
      <c r="J678" s="84" t="b">
        <v>0</v>
      </c>
      <c r="K678" s="84" t="b">
        <v>0</v>
      </c>
      <c r="L678" s="84" t="b">
        <v>0</v>
      </c>
    </row>
    <row r="679" spans="1:12" ht="15">
      <c r="A679" s="84" t="s">
        <v>2836</v>
      </c>
      <c r="B679" s="84" t="s">
        <v>2835</v>
      </c>
      <c r="C679" s="84">
        <v>3</v>
      </c>
      <c r="D679" s="123">
        <v>0.004042817826117375</v>
      </c>
      <c r="E679" s="123">
        <v>0.8030295414819172</v>
      </c>
      <c r="F679" s="84" t="s">
        <v>2705</v>
      </c>
      <c r="G679" s="84" t="b">
        <v>0</v>
      </c>
      <c r="H679" s="84" t="b">
        <v>0</v>
      </c>
      <c r="I679" s="84" t="b">
        <v>0</v>
      </c>
      <c r="J679" s="84" t="b">
        <v>0</v>
      </c>
      <c r="K679" s="84" t="b">
        <v>0</v>
      </c>
      <c r="L679" s="84" t="b">
        <v>0</v>
      </c>
    </row>
    <row r="680" spans="1:12" ht="15">
      <c r="A680" s="84" t="s">
        <v>2836</v>
      </c>
      <c r="B680" s="84" t="s">
        <v>3340</v>
      </c>
      <c r="C680" s="84">
        <v>3</v>
      </c>
      <c r="D680" s="123">
        <v>0.004042817826117375</v>
      </c>
      <c r="E680" s="123">
        <v>1.648127581496174</v>
      </c>
      <c r="F680" s="84" t="s">
        <v>2705</v>
      </c>
      <c r="G680" s="84" t="b">
        <v>0</v>
      </c>
      <c r="H680" s="84" t="b">
        <v>0</v>
      </c>
      <c r="I680" s="84" t="b">
        <v>0</v>
      </c>
      <c r="J680" s="84" t="b">
        <v>0</v>
      </c>
      <c r="K680" s="84" t="b">
        <v>0</v>
      </c>
      <c r="L680" s="84" t="b">
        <v>0</v>
      </c>
    </row>
    <row r="681" spans="1:12" ht="15">
      <c r="A681" s="84" t="s">
        <v>3340</v>
      </c>
      <c r="B681" s="84" t="s">
        <v>3341</v>
      </c>
      <c r="C681" s="84">
        <v>3</v>
      </c>
      <c r="D681" s="123">
        <v>0.004042817826117375</v>
      </c>
      <c r="E681" s="123">
        <v>2.493225621510431</v>
      </c>
      <c r="F681" s="84" t="s">
        <v>2705</v>
      </c>
      <c r="G681" s="84" t="b">
        <v>0</v>
      </c>
      <c r="H681" s="84" t="b">
        <v>0</v>
      </c>
      <c r="I681" s="84" t="b">
        <v>0</v>
      </c>
      <c r="J681" s="84" t="b">
        <v>0</v>
      </c>
      <c r="K681" s="84" t="b">
        <v>1</v>
      </c>
      <c r="L681" s="84" t="b">
        <v>0</v>
      </c>
    </row>
    <row r="682" spans="1:12" ht="15">
      <c r="A682" s="84" t="s">
        <v>3341</v>
      </c>
      <c r="B682" s="84" t="s">
        <v>3342</v>
      </c>
      <c r="C682" s="84">
        <v>3</v>
      </c>
      <c r="D682" s="123">
        <v>0.004042817826117375</v>
      </c>
      <c r="E682" s="123">
        <v>2.493225621510431</v>
      </c>
      <c r="F682" s="84" t="s">
        <v>2705</v>
      </c>
      <c r="G682" s="84" t="b">
        <v>0</v>
      </c>
      <c r="H682" s="84" t="b">
        <v>1</v>
      </c>
      <c r="I682" s="84" t="b">
        <v>0</v>
      </c>
      <c r="J682" s="84" t="b">
        <v>0</v>
      </c>
      <c r="K682" s="84" t="b">
        <v>0</v>
      </c>
      <c r="L682" s="84" t="b">
        <v>0</v>
      </c>
    </row>
    <row r="683" spans="1:12" ht="15">
      <c r="A683" s="84" t="s">
        <v>2891</v>
      </c>
      <c r="B683" s="84" t="s">
        <v>2842</v>
      </c>
      <c r="C683" s="84">
        <v>2</v>
      </c>
      <c r="D683" s="123">
        <v>0.0030470425715021883</v>
      </c>
      <c r="E683" s="123">
        <v>1.0161043667907685</v>
      </c>
      <c r="F683" s="84" t="s">
        <v>2705</v>
      </c>
      <c r="G683" s="84" t="b">
        <v>0</v>
      </c>
      <c r="H683" s="84" t="b">
        <v>0</v>
      </c>
      <c r="I683" s="84" t="b">
        <v>0</v>
      </c>
      <c r="J683" s="84" t="b">
        <v>0</v>
      </c>
      <c r="K683" s="84" t="b">
        <v>0</v>
      </c>
      <c r="L683" s="84" t="b">
        <v>0</v>
      </c>
    </row>
    <row r="684" spans="1:12" ht="15">
      <c r="A684" s="84" t="s">
        <v>3410</v>
      </c>
      <c r="B684" s="84" t="s">
        <v>2835</v>
      </c>
      <c r="C684" s="84">
        <v>2</v>
      </c>
      <c r="D684" s="123">
        <v>0.0030470425715021883</v>
      </c>
      <c r="E684" s="123">
        <v>1.648127581496174</v>
      </c>
      <c r="F684" s="84" t="s">
        <v>2705</v>
      </c>
      <c r="G684" s="84" t="b">
        <v>0</v>
      </c>
      <c r="H684" s="84" t="b">
        <v>0</v>
      </c>
      <c r="I684" s="84" t="b">
        <v>0</v>
      </c>
      <c r="J684" s="84" t="b">
        <v>0</v>
      </c>
      <c r="K684" s="84" t="b">
        <v>0</v>
      </c>
      <c r="L684" s="84" t="b">
        <v>0</v>
      </c>
    </row>
    <row r="685" spans="1:12" ht="15">
      <c r="A685" s="84" t="s">
        <v>2836</v>
      </c>
      <c r="B685" s="84" t="s">
        <v>3586</v>
      </c>
      <c r="C685" s="84">
        <v>2</v>
      </c>
      <c r="D685" s="123">
        <v>0.0030470425715021883</v>
      </c>
      <c r="E685" s="123">
        <v>1.648127581496174</v>
      </c>
      <c r="F685" s="84" t="s">
        <v>2705</v>
      </c>
      <c r="G685" s="84" t="b">
        <v>0</v>
      </c>
      <c r="H685" s="84" t="b">
        <v>0</v>
      </c>
      <c r="I685" s="84" t="b">
        <v>0</v>
      </c>
      <c r="J685" s="84" t="b">
        <v>0</v>
      </c>
      <c r="K685" s="84" t="b">
        <v>0</v>
      </c>
      <c r="L685" s="84" t="b">
        <v>0</v>
      </c>
    </row>
    <row r="686" spans="1:12" ht="15">
      <c r="A686" s="84" t="s">
        <v>3537</v>
      </c>
      <c r="B686" s="84" t="s">
        <v>602</v>
      </c>
      <c r="C686" s="84">
        <v>2</v>
      </c>
      <c r="D686" s="123">
        <v>0.0030470425715021883</v>
      </c>
      <c r="E686" s="123">
        <v>1.368286884902131</v>
      </c>
      <c r="F686" s="84" t="s">
        <v>2705</v>
      </c>
      <c r="G686" s="84" t="b">
        <v>0</v>
      </c>
      <c r="H686" s="84" t="b">
        <v>0</v>
      </c>
      <c r="I686" s="84" t="b">
        <v>0</v>
      </c>
      <c r="J686" s="84" t="b">
        <v>0</v>
      </c>
      <c r="K686" s="84" t="b">
        <v>0</v>
      </c>
      <c r="L686" s="84" t="b">
        <v>0</v>
      </c>
    </row>
    <row r="687" spans="1:12" ht="15">
      <c r="A687" s="84" t="s">
        <v>602</v>
      </c>
      <c r="B687" s="84" t="s">
        <v>3644</v>
      </c>
      <c r="C687" s="84">
        <v>2</v>
      </c>
      <c r="D687" s="123">
        <v>0.0030470425715021883</v>
      </c>
      <c r="E687" s="123">
        <v>1.3905632796132832</v>
      </c>
      <c r="F687" s="84" t="s">
        <v>2705</v>
      </c>
      <c r="G687" s="84" t="b">
        <v>0</v>
      </c>
      <c r="H687" s="84" t="b">
        <v>0</v>
      </c>
      <c r="I687" s="84" t="b">
        <v>0</v>
      </c>
      <c r="J687" s="84" t="b">
        <v>0</v>
      </c>
      <c r="K687" s="84" t="b">
        <v>0</v>
      </c>
      <c r="L687" s="84" t="b">
        <v>0</v>
      </c>
    </row>
    <row r="688" spans="1:12" ht="15">
      <c r="A688" s="84" t="s">
        <v>3644</v>
      </c>
      <c r="B688" s="84" t="s">
        <v>3645</v>
      </c>
      <c r="C688" s="84">
        <v>2</v>
      </c>
      <c r="D688" s="123">
        <v>0.0030470425715021883</v>
      </c>
      <c r="E688" s="123">
        <v>2.6693168805661123</v>
      </c>
      <c r="F688" s="84" t="s">
        <v>2705</v>
      </c>
      <c r="G688" s="84" t="b">
        <v>0</v>
      </c>
      <c r="H688" s="84" t="b">
        <v>0</v>
      </c>
      <c r="I688" s="84" t="b">
        <v>0</v>
      </c>
      <c r="J688" s="84" t="b">
        <v>0</v>
      </c>
      <c r="K688" s="84" t="b">
        <v>0</v>
      </c>
      <c r="L688" s="84" t="b">
        <v>0</v>
      </c>
    </row>
    <row r="689" spans="1:12" ht="15">
      <c r="A689" s="84" t="s">
        <v>3645</v>
      </c>
      <c r="B689" s="84" t="s">
        <v>3646</v>
      </c>
      <c r="C689" s="84">
        <v>2</v>
      </c>
      <c r="D689" s="123">
        <v>0.0030470425715021883</v>
      </c>
      <c r="E689" s="123">
        <v>2.6693168805661123</v>
      </c>
      <c r="F689" s="84" t="s">
        <v>2705</v>
      </c>
      <c r="G689" s="84" t="b">
        <v>0</v>
      </c>
      <c r="H689" s="84" t="b">
        <v>0</v>
      </c>
      <c r="I689" s="84" t="b">
        <v>0</v>
      </c>
      <c r="J689" s="84" t="b">
        <v>0</v>
      </c>
      <c r="K689" s="84" t="b">
        <v>0</v>
      </c>
      <c r="L689" s="84" t="b">
        <v>0</v>
      </c>
    </row>
    <row r="690" spans="1:12" ht="15">
      <c r="A690" s="84" t="s">
        <v>3646</v>
      </c>
      <c r="B690" s="84" t="s">
        <v>3647</v>
      </c>
      <c r="C690" s="84">
        <v>2</v>
      </c>
      <c r="D690" s="123">
        <v>0.0030470425715021883</v>
      </c>
      <c r="E690" s="123">
        <v>2.6693168805661123</v>
      </c>
      <c r="F690" s="84" t="s">
        <v>2705</v>
      </c>
      <c r="G690" s="84" t="b">
        <v>0</v>
      </c>
      <c r="H690" s="84" t="b">
        <v>0</v>
      </c>
      <c r="I690" s="84" t="b">
        <v>0</v>
      </c>
      <c r="J690" s="84" t="b">
        <v>0</v>
      </c>
      <c r="K690" s="84" t="b">
        <v>0</v>
      </c>
      <c r="L690" s="84" t="b">
        <v>0</v>
      </c>
    </row>
    <row r="691" spans="1:12" ht="15">
      <c r="A691" s="84" t="s">
        <v>3647</v>
      </c>
      <c r="B691" s="84" t="s">
        <v>3448</v>
      </c>
      <c r="C691" s="84">
        <v>2</v>
      </c>
      <c r="D691" s="123">
        <v>0.0030470425715021883</v>
      </c>
      <c r="E691" s="123">
        <v>2.6693168805661123</v>
      </c>
      <c r="F691" s="84" t="s">
        <v>2705</v>
      </c>
      <c r="G691" s="84" t="b">
        <v>0</v>
      </c>
      <c r="H691" s="84" t="b">
        <v>0</v>
      </c>
      <c r="I691" s="84" t="b">
        <v>0</v>
      </c>
      <c r="J691" s="84" t="b">
        <v>0</v>
      </c>
      <c r="K691" s="84" t="b">
        <v>0</v>
      </c>
      <c r="L691" s="84" t="b">
        <v>0</v>
      </c>
    </row>
    <row r="692" spans="1:12" ht="15">
      <c r="A692" s="84" t="s">
        <v>3448</v>
      </c>
      <c r="B692" s="84" t="s">
        <v>584</v>
      </c>
      <c r="C692" s="84">
        <v>2</v>
      </c>
      <c r="D692" s="123">
        <v>0.0030470425715021883</v>
      </c>
      <c r="E692" s="123">
        <v>1.2801507962015797</v>
      </c>
      <c r="F692" s="84" t="s">
        <v>2705</v>
      </c>
      <c r="G692" s="84" t="b">
        <v>0</v>
      </c>
      <c r="H692" s="84" t="b">
        <v>0</v>
      </c>
      <c r="I692" s="84" t="b">
        <v>0</v>
      </c>
      <c r="J692" s="84" t="b">
        <v>0</v>
      </c>
      <c r="K692" s="84" t="b">
        <v>0</v>
      </c>
      <c r="L692" s="84" t="b">
        <v>0</v>
      </c>
    </row>
    <row r="693" spans="1:12" ht="15">
      <c r="A693" s="84" t="s">
        <v>584</v>
      </c>
      <c r="B693" s="84" t="s">
        <v>3388</v>
      </c>
      <c r="C693" s="84">
        <v>2</v>
      </c>
      <c r="D693" s="123">
        <v>0.0030470425715021883</v>
      </c>
      <c r="E693" s="123">
        <v>1.210679031540463</v>
      </c>
      <c r="F693" s="84" t="s">
        <v>2705</v>
      </c>
      <c r="G693" s="84" t="b">
        <v>0</v>
      </c>
      <c r="H693" s="84" t="b">
        <v>0</v>
      </c>
      <c r="I693" s="84" t="b">
        <v>0</v>
      </c>
      <c r="J693" s="84" t="b">
        <v>1</v>
      </c>
      <c r="K693" s="84" t="b">
        <v>0</v>
      </c>
      <c r="L693" s="84" t="b">
        <v>0</v>
      </c>
    </row>
    <row r="694" spans="1:12" ht="15">
      <c r="A694" s="84" t="s">
        <v>3388</v>
      </c>
      <c r="B694" s="84" t="s">
        <v>2855</v>
      </c>
      <c r="C694" s="84">
        <v>2</v>
      </c>
      <c r="D694" s="123">
        <v>0.0030470425715021883</v>
      </c>
      <c r="E694" s="123">
        <v>1.6693168805661123</v>
      </c>
      <c r="F694" s="84" t="s">
        <v>2705</v>
      </c>
      <c r="G694" s="84" t="b">
        <v>1</v>
      </c>
      <c r="H694" s="84" t="b">
        <v>0</v>
      </c>
      <c r="I694" s="84" t="b">
        <v>0</v>
      </c>
      <c r="J694" s="84" t="b">
        <v>0</v>
      </c>
      <c r="K694" s="84" t="b">
        <v>0</v>
      </c>
      <c r="L694" s="84" t="b">
        <v>0</v>
      </c>
    </row>
    <row r="695" spans="1:12" ht="15">
      <c r="A695" s="84" t="s">
        <v>3339</v>
      </c>
      <c r="B695" s="84" t="s">
        <v>3408</v>
      </c>
      <c r="C695" s="84">
        <v>2</v>
      </c>
      <c r="D695" s="123">
        <v>0.0030470425715021883</v>
      </c>
      <c r="E695" s="123">
        <v>2.493225621510431</v>
      </c>
      <c r="F695" s="84" t="s">
        <v>2705</v>
      </c>
      <c r="G695" s="84" t="b">
        <v>0</v>
      </c>
      <c r="H695" s="84" t="b">
        <v>0</v>
      </c>
      <c r="I695" s="84" t="b">
        <v>0</v>
      </c>
      <c r="J695" s="84" t="b">
        <v>0</v>
      </c>
      <c r="K695" s="84" t="b">
        <v>0</v>
      </c>
      <c r="L695" s="84" t="b">
        <v>0</v>
      </c>
    </row>
    <row r="696" spans="1:12" ht="15">
      <c r="A696" s="84" t="s">
        <v>3362</v>
      </c>
      <c r="B696" s="84" t="s">
        <v>3482</v>
      </c>
      <c r="C696" s="84">
        <v>2</v>
      </c>
      <c r="D696" s="123">
        <v>0.0030470425715021883</v>
      </c>
      <c r="E696" s="123">
        <v>2.493225621510431</v>
      </c>
      <c r="F696" s="84" t="s">
        <v>2705</v>
      </c>
      <c r="G696" s="84" t="b">
        <v>0</v>
      </c>
      <c r="H696" s="84" t="b">
        <v>0</v>
      </c>
      <c r="I696" s="84" t="b">
        <v>0</v>
      </c>
      <c r="J696" s="84" t="b">
        <v>0</v>
      </c>
      <c r="K696" s="84" t="b">
        <v>0</v>
      </c>
      <c r="L696" s="84" t="b">
        <v>0</v>
      </c>
    </row>
    <row r="697" spans="1:12" ht="15">
      <c r="A697" s="84" t="s">
        <v>3482</v>
      </c>
      <c r="B697" s="84" t="s">
        <v>3415</v>
      </c>
      <c r="C697" s="84">
        <v>2</v>
      </c>
      <c r="D697" s="123">
        <v>0.0030470425715021883</v>
      </c>
      <c r="E697" s="123">
        <v>2.493225621510431</v>
      </c>
      <c r="F697" s="84" t="s">
        <v>2705</v>
      </c>
      <c r="G697" s="84" t="b">
        <v>0</v>
      </c>
      <c r="H697" s="84" t="b">
        <v>0</v>
      </c>
      <c r="I697" s="84" t="b">
        <v>0</v>
      </c>
      <c r="J697" s="84" t="b">
        <v>0</v>
      </c>
      <c r="K697" s="84" t="b">
        <v>0</v>
      </c>
      <c r="L697" s="84" t="b">
        <v>0</v>
      </c>
    </row>
    <row r="698" spans="1:12" ht="15">
      <c r="A698" s="84" t="s">
        <v>3415</v>
      </c>
      <c r="B698" s="84" t="s">
        <v>3483</v>
      </c>
      <c r="C698" s="84">
        <v>2</v>
      </c>
      <c r="D698" s="123">
        <v>0.0030470425715021883</v>
      </c>
      <c r="E698" s="123">
        <v>2.493225621510431</v>
      </c>
      <c r="F698" s="84" t="s">
        <v>2705</v>
      </c>
      <c r="G698" s="84" t="b">
        <v>0</v>
      </c>
      <c r="H698" s="84" t="b">
        <v>0</v>
      </c>
      <c r="I698" s="84" t="b">
        <v>0</v>
      </c>
      <c r="J698" s="84" t="b">
        <v>0</v>
      </c>
      <c r="K698" s="84" t="b">
        <v>0</v>
      </c>
      <c r="L698" s="84" t="b">
        <v>0</v>
      </c>
    </row>
    <row r="699" spans="1:12" ht="15">
      <c r="A699" s="84" t="s">
        <v>3483</v>
      </c>
      <c r="B699" s="84" t="s">
        <v>3484</v>
      </c>
      <c r="C699" s="84">
        <v>2</v>
      </c>
      <c r="D699" s="123">
        <v>0.0030470425715021883</v>
      </c>
      <c r="E699" s="123">
        <v>2.6693168805661123</v>
      </c>
      <c r="F699" s="84" t="s">
        <v>2705</v>
      </c>
      <c r="G699" s="84" t="b">
        <v>0</v>
      </c>
      <c r="H699" s="84" t="b">
        <v>0</v>
      </c>
      <c r="I699" s="84" t="b">
        <v>0</v>
      </c>
      <c r="J699" s="84" t="b">
        <v>0</v>
      </c>
      <c r="K699" s="84" t="b">
        <v>0</v>
      </c>
      <c r="L699" s="84" t="b">
        <v>0</v>
      </c>
    </row>
    <row r="700" spans="1:12" ht="15">
      <c r="A700" s="84" t="s">
        <v>3484</v>
      </c>
      <c r="B700" s="84" t="s">
        <v>3485</v>
      </c>
      <c r="C700" s="84">
        <v>2</v>
      </c>
      <c r="D700" s="123">
        <v>0.0030470425715021883</v>
      </c>
      <c r="E700" s="123">
        <v>2.6693168805661123</v>
      </c>
      <c r="F700" s="84" t="s">
        <v>2705</v>
      </c>
      <c r="G700" s="84" t="b">
        <v>0</v>
      </c>
      <c r="H700" s="84" t="b">
        <v>0</v>
      </c>
      <c r="I700" s="84" t="b">
        <v>0</v>
      </c>
      <c r="J700" s="84" t="b">
        <v>0</v>
      </c>
      <c r="K700" s="84" t="b">
        <v>0</v>
      </c>
      <c r="L700" s="84" t="b">
        <v>0</v>
      </c>
    </row>
    <row r="701" spans="1:12" ht="15">
      <c r="A701" s="84" t="s">
        <v>3485</v>
      </c>
      <c r="B701" s="84" t="s">
        <v>3431</v>
      </c>
      <c r="C701" s="84">
        <v>2</v>
      </c>
      <c r="D701" s="123">
        <v>0.0030470425715021883</v>
      </c>
      <c r="E701" s="123">
        <v>2.493225621510431</v>
      </c>
      <c r="F701" s="84" t="s">
        <v>2705</v>
      </c>
      <c r="G701" s="84" t="b">
        <v>0</v>
      </c>
      <c r="H701" s="84" t="b">
        <v>0</v>
      </c>
      <c r="I701" s="84" t="b">
        <v>0</v>
      </c>
      <c r="J701" s="84" t="b">
        <v>0</v>
      </c>
      <c r="K701" s="84" t="b">
        <v>0</v>
      </c>
      <c r="L701" s="84" t="b">
        <v>0</v>
      </c>
    </row>
    <row r="702" spans="1:12" ht="15">
      <c r="A702" s="84" t="s">
        <v>3431</v>
      </c>
      <c r="B702" s="84" t="s">
        <v>3486</v>
      </c>
      <c r="C702" s="84">
        <v>2</v>
      </c>
      <c r="D702" s="123">
        <v>0.0030470425715021883</v>
      </c>
      <c r="E702" s="123">
        <v>2.493225621510431</v>
      </c>
      <c r="F702" s="84" t="s">
        <v>2705</v>
      </c>
      <c r="G702" s="84" t="b">
        <v>0</v>
      </c>
      <c r="H702" s="84" t="b">
        <v>0</v>
      </c>
      <c r="I702" s="84" t="b">
        <v>0</v>
      </c>
      <c r="J702" s="84" t="b">
        <v>0</v>
      </c>
      <c r="K702" s="84" t="b">
        <v>0</v>
      </c>
      <c r="L702" s="84" t="b">
        <v>0</v>
      </c>
    </row>
    <row r="703" spans="1:12" ht="15">
      <c r="A703" s="84" t="s">
        <v>3486</v>
      </c>
      <c r="B703" s="84" t="s">
        <v>2835</v>
      </c>
      <c r="C703" s="84">
        <v>2</v>
      </c>
      <c r="D703" s="123">
        <v>0.0030470425715021883</v>
      </c>
      <c r="E703" s="123">
        <v>1.648127581496174</v>
      </c>
      <c r="F703" s="84" t="s">
        <v>2705</v>
      </c>
      <c r="G703" s="84" t="b">
        <v>0</v>
      </c>
      <c r="H703" s="84" t="b">
        <v>0</v>
      </c>
      <c r="I703" s="84" t="b">
        <v>0</v>
      </c>
      <c r="J703" s="84" t="b">
        <v>0</v>
      </c>
      <c r="K703" s="84" t="b">
        <v>0</v>
      </c>
      <c r="L703" s="84" t="b">
        <v>0</v>
      </c>
    </row>
    <row r="704" spans="1:12" ht="15">
      <c r="A704" s="84" t="s">
        <v>2836</v>
      </c>
      <c r="B704" s="84" t="s">
        <v>3372</v>
      </c>
      <c r="C704" s="84">
        <v>2</v>
      </c>
      <c r="D704" s="123">
        <v>0.0030470425715021883</v>
      </c>
      <c r="E704" s="123">
        <v>1.1040595371458986</v>
      </c>
      <c r="F704" s="84" t="s">
        <v>2705</v>
      </c>
      <c r="G704" s="84" t="b">
        <v>0</v>
      </c>
      <c r="H704" s="84" t="b">
        <v>0</v>
      </c>
      <c r="I704" s="84" t="b">
        <v>0</v>
      </c>
      <c r="J704" s="84" t="b">
        <v>0</v>
      </c>
      <c r="K704" s="84" t="b">
        <v>0</v>
      </c>
      <c r="L704" s="84" t="b">
        <v>0</v>
      </c>
    </row>
    <row r="705" spans="1:12" ht="15">
      <c r="A705" s="84" t="s">
        <v>3372</v>
      </c>
      <c r="B705" s="84" t="s">
        <v>602</v>
      </c>
      <c r="C705" s="84">
        <v>2</v>
      </c>
      <c r="D705" s="123">
        <v>0.0030470425715021883</v>
      </c>
      <c r="E705" s="123">
        <v>0.8242188405518553</v>
      </c>
      <c r="F705" s="84" t="s">
        <v>2705</v>
      </c>
      <c r="G705" s="84" t="b">
        <v>0</v>
      </c>
      <c r="H705" s="84" t="b">
        <v>0</v>
      </c>
      <c r="I705" s="84" t="b">
        <v>0</v>
      </c>
      <c r="J705" s="84" t="b">
        <v>0</v>
      </c>
      <c r="K705" s="84" t="b">
        <v>0</v>
      </c>
      <c r="L705" s="84" t="b">
        <v>0</v>
      </c>
    </row>
    <row r="706" spans="1:12" ht="15">
      <c r="A706" s="84" t="s">
        <v>3451</v>
      </c>
      <c r="B706" s="84" t="s">
        <v>3425</v>
      </c>
      <c r="C706" s="84">
        <v>2</v>
      </c>
      <c r="D706" s="123">
        <v>0.0030470425715021883</v>
      </c>
      <c r="E706" s="123">
        <v>2.6693168805661123</v>
      </c>
      <c r="F706" s="84" t="s">
        <v>2705</v>
      </c>
      <c r="G706" s="84" t="b">
        <v>0</v>
      </c>
      <c r="H706" s="84" t="b">
        <v>0</v>
      </c>
      <c r="I706" s="84" t="b">
        <v>0</v>
      </c>
      <c r="J706" s="84" t="b">
        <v>0</v>
      </c>
      <c r="K706" s="84" t="b">
        <v>0</v>
      </c>
      <c r="L706" s="84" t="b">
        <v>0</v>
      </c>
    </row>
    <row r="707" spans="1:12" ht="15">
      <c r="A707" s="84" t="s">
        <v>3425</v>
      </c>
      <c r="B707" s="84" t="s">
        <v>3386</v>
      </c>
      <c r="C707" s="84">
        <v>2</v>
      </c>
      <c r="D707" s="123">
        <v>0.0030470425715021883</v>
      </c>
      <c r="E707" s="123">
        <v>2.493225621510431</v>
      </c>
      <c r="F707" s="84" t="s">
        <v>2705</v>
      </c>
      <c r="G707" s="84" t="b">
        <v>0</v>
      </c>
      <c r="H707" s="84" t="b">
        <v>0</v>
      </c>
      <c r="I707" s="84" t="b">
        <v>0</v>
      </c>
      <c r="J707" s="84" t="b">
        <v>0</v>
      </c>
      <c r="K707" s="84" t="b">
        <v>0</v>
      </c>
      <c r="L707" s="84" t="b">
        <v>0</v>
      </c>
    </row>
    <row r="708" spans="1:12" ht="15">
      <c r="A708" s="84" t="s">
        <v>2836</v>
      </c>
      <c r="B708" s="84" t="s">
        <v>2842</v>
      </c>
      <c r="C708" s="84">
        <v>2</v>
      </c>
      <c r="D708" s="123">
        <v>0.0030470425715021883</v>
      </c>
      <c r="E708" s="123">
        <v>0.4720363224404929</v>
      </c>
      <c r="F708" s="84" t="s">
        <v>2705</v>
      </c>
      <c r="G708" s="84" t="b">
        <v>0</v>
      </c>
      <c r="H708" s="84" t="b">
        <v>0</v>
      </c>
      <c r="I708" s="84" t="b">
        <v>0</v>
      </c>
      <c r="J708" s="84" t="b">
        <v>0</v>
      </c>
      <c r="K708" s="84" t="b">
        <v>0</v>
      </c>
      <c r="L708" s="84" t="b">
        <v>0</v>
      </c>
    </row>
    <row r="709" spans="1:12" ht="15">
      <c r="A709" s="84" t="s">
        <v>2855</v>
      </c>
      <c r="B709" s="84" t="s">
        <v>602</v>
      </c>
      <c r="C709" s="84">
        <v>2</v>
      </c>
      <c r="D709" s="123">
        <v>0.0030470425715021883</v>
      </c>
      <c r="E709" s="123">
        <v>1.19219562584645</v>
      </c>
      <c r="F709" s="84" t="s">
        <v>2705</v>
      </c>
      <c r="G709" s="84" t="b">
        <v>0</v>
      </c>
      <c r="H709" s="84" t="b">
        <v>0</v>
      </c>
      <c r="I709" s="84" t="b">
        <v>0</v>
      </c>
      <c r="J709" s="84" t="b">
        <v>0</v>
      </c>
      <c r="K709" s="84" t="b">
        <v>0</v>
      </c>
      <c r="L709" s="84" t="b">
        <v>0</v>
      </c>
    </row>
    <row r="710" spans="1:12" ht="15">
      <c r="A710" s="84" t="s">
        <v>3356</v>
      </c>
      <c r="B710" s="84" t="s">
        <v>2844</v>
      </c>
      <c r="C710" s="84">
        <v>2</v>
      </c>
      <c r="D710" s="123">
        <v>0.0030470425715021883</v>
      </c>
      <c r="E710" s="123">
        <v>1.5553735282592756</v>
      </c>
      <c r="F710" s="84" t="s">
        <v>2705</v>
      </c>
      <c r="G710" s="84" t="b">
        <v>0</v>
      </c>
      <c r="H710" s="84" t="b">
        <v>0</v>
      </c>
      <c r="I710" s="84" t="b">
        <v>0</v>
      </c>
      <c r="J710" s="84" t="b">
        <v>0</v>
      </c>
      <c r="K710" s="84" t="b">
        <v>0</v>
      </c>
      <c r="L710" s="84" t="b">
        <v>0</v>
      </c>
    </row>
    <row r="711" spans="1:12" ht="15">
      <c r="A711" s="84" t="s">
        <v>2836</v>
      </c>
      <c r="B711" s="84" t="s">
        <v>3377</v>
      </c>
      <c r="C711" s="84">
        <v>2</v>
      </c>
      <c r="D711" s="123">
        <v>0.0030470425715021883</v>
      </c>
      <c r="E711" s="123">
        <v>1.347097585832193</v>
      </c>
      <c r="F711" s="84" t="s">
        <v>2705</v>
      </c>
      <c r="G711" s="84" t="b">
        <v>0</v>
      </c>
      <c r="H711" s="84" t="b">
        <v>0</v>
      </c>
      <c r="I711" s="84" t="b">
        <v>0</v>
      </c>
      <c r="J711" s="84" t="b">
        <v>0</v>
      </c>
      <c r="K711" s="84" t="b">
        <v>0</v>
      </c>
      <c r="L711" s="84" t="b">
        <v>0</v>
      </c>
    </row>
    <row r="712" spans="1:12" ht="15">
      <c r="A712" s="84" t="s">
        <v>3377</v>
      </c>
      <c r="B712" s="84" t="s">
        <v>3377</v>
      </c>
      <c r="C712" s="84">
        <v>2</v>
      </c>
      <c r="D712" s="123">
        <v>0.0030470425715021883</v>
      </c>
      <c r="E712" s="123">
        <v>2.0672568892381498</v>
      </c>
      <c r="F712" s="84" t="s">
        <v>2705</v>
      </c>
      <c r="G712" s="84" t="b">
        <v>0</v>
      </c>
      <c r="H712" s="84" t="b">
        <v>0</v>
      </c>
      <c r="I712" s="84" t="b">
        <v>0</v>
      </c>
      <c r="J712" s="84" t="b">
        <v>0</v>
      </c>
      <c r="K712" s="84" t="b">
        <v>0</v>
      </c>
      <c r="L712" s="84" t="b">
        <v>0</v>
      </c>
    </row>
    <row r="713" spans="1:12" ht="15">
      <c r="A713" s="84" t="s">
        <v>3377</v>
      </c>
      <c r="B713" s="84" t="s">
        <v>3445</v>
      </c>
      <c r="C713" s="84">
        <v>2</v>
      </c>
      <c r="D713" s="123">
        <v>0.0030470425715021883</v>
      </c>
      <c r="E713" s="123">
        <v>2.368286884902131</v>
      </c>
      <c r="F713" s="84" t="s">
        <v>2705</v>
      </c>
      <c r="G713" s="84" t="b">
        <v>0</v>
      </c>
      <c r="H713" s="84" t="b">
        <v>0</v>
      </c>
      <c r="I713" s="84" t="b">
        <v>0</v>
      </c>
      <c r="J713" s="84" t="b">
        <v>0</v>
      </c>
      <c r="K713" s="84" t="b">
        <v>0</v>
      </c>
      <c r="L713" s="84" t="b">
        <v>0</v>
      </c>
    </row>
    <row r="714" spans="1:12" ht="15">
      <c r="A714" s="84" t="s">
        <v>3445</v>
      </c>
      <c r="B714" s="84" t="s">
        <v>3422</v>
      </c>
      <c r="C714" s="84">
        <v>2</v>
      </c>
      <c r="D714" s="123">
        <v>0.0030470425715021883</v>
      </c>
      <c r="E714" s="123">
        <v>2.493225621510431</v>
      </c>
      <c r="F714" s="84" t="s">
        <v>2705</v>
      </c>
      <c r="G714" s="84" t="b">
        <v>0</v>
      </c>
      <c r="H714" s="84" t="b">
        <v>0</v>
      </c>
      <c r="I714" s="84" t="b">
        <v>0</v>
      </c>
      <c r="J714" s="84" t="b">
        <v>0</v>
      </c>
      <c r="K714" s="84" t="b">
        <v>0</v>
      </c>
      <c r="L714" s="84" t="b">
        <v>0</v>
      </c>
    </row>
    <row r="715" spans="1:12" ht="15">
      <c r="A715" s="84" t="s">
        <v>3422</v>
      </c>
      <c r="B715" s="84" t="s">
        <v>2844</v>
      </c>
      <c r="C715" s="84">
        <v>2</v>
      </c>
      <c r="D715" s="123">
        <v>0.0030470425715021883</v>
      </c>
      <c r="E715" s="123">
        <v>1.6803122648675755</v>
      </c>
      <c r="F715" s="84" t="s">
        <v>2705</v>
      </c>
      <c r="G715" s="84" t="b">
        <v>0</v>
      </c>
      <c r="H715" s="84" t="b">
        <v>0</v>
      </c>
      <c r="I715" s="84" t="b">
        <v>0</v>
      </c>
      <c r="J715" s="84" t="b">
        <v>0</v>
      </c>
      <c r="K715" s="84" t="b">
        <v>0</v>
      </c>
      <c r="L715" s="84" t="b">
        <v>0</v>
      </c>
    </row>
    <row r="716" spans="1:12" ht="15">
      <c r="A716" s="84" t="s">
        <v>2844</v>
      </c>
      <c r="B716" s="84" t="s">
        <v>2840</v>
      </c>
      <c r="C716" s="84">
        <v>2</v>
      </c>
      <c r="D716" s="123">
        <v>0.0030470425715021883</v>
      </c>
      <c r="E716" s="123">
        <v>1.5553735282592756</v>
      </c>
      <c r="F716" s="84" t="s">
        <v>2705</v>
      </c>
      <c r="G716" s="84" t="b">
        <v>0</v>
      </c>
      <c r="H716" s="84" t="b">
        <v>0</v>
      </c>
      <c r="I716" s="84" t="b">
        <v>0</v>
      </c>
      <c r="J716" s="84" t="b">
        <v>0</v>
      </c>
      <c r="K716" s="84" t="b">
        <v>0</v>
      </c>
      <c r="L716" s="84" t="b">
        <v>0</v>
      </c>
    </row>
    <row r="717" spans="1:12" ht="15">
      <c r="A717" s="84" t="s">
        <v>2840</v>
      </c>
      <c r="B717" s="84" t="s">
        <v>3406</v>
      </c>
      <c r="C717" s="84">
        <v>2</v>
      </c>
      <c r="D717" s="123">
        <v>0.0030470425715021883</v>
      </c>
      <c r="E717" s="123">
        <v>2.1921956258464497</v>
      </c>
      <c r="F717" s="84" t="s">
        <v>2705</v>
      </c>
      <c r="G717" s="84" t="b">
        <v>0</v>
      </c>
      <c r="H717" s="84" t="b">
        <v>0</v>
      </c>
      <c r="I717" s="84" t="b">
        <v>0</v>
      </c>
      <c r="J717" s="84" t="b">
        <v>0</v>
      </c>
      <c r="K717" s="84" t="b">
        <v>0</v>
      </c>
      <c r="L717" s="84" t="b">
        <v>0</v>
      </c>
    </row>
    <row r="718" spans="1:12" ht="15">
      <c r="A718" s="84" t="s">
        <v>3406</v>
      </c>
      <c r="B718" s="84" t="s">
        <v>2845</v>
      </c>
      <c r="C718" s="84">
        <v>2</v>
      </c>
      <c r="D718" s="123">
        <v>0.0030470425715021883</v>
      </c>
      <c r="E718" s="123">
        <v>1.7942556171744122</v>
      </c>
      <c r="F718" s="84" t="s">
        <v>2705</v>
      </c>
      <c r="G718" s="84" t="b">
        <v>0</v>
      </c>
      <c r="H718" s="84" t="b">
        <v>0</v>
      </c>
      <c r="I718" s="84" t="b">
        <v>0</v>
      </c>
      <c r="J718" s="84" t="b">
        <v>0</v>
      </c>
      <c r="K718" s="84" t="b">
        <v>0</v>
      </c>
      <c r="L718" s="84" t="b">
        <v>0</v>
      </c>
    </row>
    <row r="719" spans="1:12" ht="15">
      <c r="A719" s="84" t="s">
        <v>2845</v>
      </c>
      <c r="B719" s="84" t="s">
        <v>3446</v>
      </c>
      <c r="C719" s="84">
        <v>2</v>
      </c>
      <c r="D719" s="123">
        <v>0.0030470425715021883</v>
      </c>
      <c r="E719" s="123">
        <v>1.9703468762300935</v>
      </c>
      <c r="F719" s="84" t="s">
        <v>2705</v>
      </c>
      <c r="G719" s="84" t="b">
        <v>0</v>
      </c>
      <c r="H719" s="84" t="b">
        <v>0</v>
      </c>
      <c r="I719" s="84" t="b">
        <v>0</v>
      </c>
      <c r="J719" s="84" t="b">
        <v>0</v>
      </c>
      <c r="K719" s="84" t="b">
        <v>0</v>
      </c>
      <c r="L719" s="84" t="b">
        <v>0</v>
      </c>
    </row>
    <row r="720" spans="1:12" ht="15">
      <c r="A720" s="84" t="s">
        <v>3446</v>
      </c>
      <c r="B720" s="84" t="s">
        <v>3385</v>
      </c>
      <c r="C720" s="84">
        <v>2</v>
      </c>
      <c r="D720" s="123">
        <v>0.0030470425715021883</v>
      </c>
      <c r="E720" s="123">
        <v>2.6693168805661123</v>
      </c>
      <c r="F720" s="84" t="s">
        <v>2705</v>
      </c>
      <c r="G720" s="84" t="b">
        <v>0</v>
      </c>
      <c r="H720" s="84" t="b">
        <v>0</v>
      </c>
      <c r="I720" s="84" t="b">
        <v>0</v>
      </c>
      <c r="J720" s="84" t="b">
        <v>0</v>
      </c>
      <c r="K720" s="84" t="b">
        <v>0</v>
      </c>
      <c r="L720" s="84" t="b">
        <v>0</v>
      </c>
    </row>
    <row r="721" spans="1:12" ht="15">
      <c r="A721" s="84" t="s">
        <v>3385</v>
      </c>
      <c r="B721" s="84" t="s">
        <v>2835</v>
      </c>
      <c r="C721" s="84">
        <v>2</v>
      </c>
      <c r="D721" s="123">
        <v>0.0030470425715021883</v>
      </c>
      <c r="E721" s="123">
        <v>1.648127581496174</v>
      </c>
      <c r="F721" s="84" t="s">
        <v>2705</v>
      </c>
      <c r="G721" s="84" t="b">
        <v>0</v>
      </c>
      <c r="H721" s="84" t="b">
        <v>0</v>
      </c>
      <c r="I721" s="84" t="b">
        <v>0</v>
      </c>
      <c r="J721" s="84" t="b">
        <v>0</v>
      </c>
      <c r="K721" s="84" t="b">
        <v>0</v>
      </c>
      <c r="L721" s="84" t="b">
        <v>0</v>
      </c>
    </row>
    <row r="722" spans="1:12" ht="15">
      <c r="A722" s="84" t="s">
        <v>2876</v>
      </c>
      <c r="B722" s="84" t="s">
        <v>3387</v>
      </c>
      <c r="C722" s="84">
        <v>2</v>
      </c>
      <c r="D722" s="123">
        <v>0.0030470425715021883</v>
      </c>
      <c r="E722" s="123">
        <v>2.368286884902131</v>
      </c>
      <c r="F722" s="84" t="s">
        <v>2705</v>
      </c>
      <c r="G722" s="84" t="b">
        <v>0</v>
      </c>
      <c r="H722" s="84" t="b">
        <v>0</v>
      </c>
      <c r="I722" s="84" t="b">
        <v>0</v>
      </c>
      <c r="J722" s="84" t="b">
        <v>0</v>
      </c>
      <c r="K722" s="84" t="b">
        <v>0</v>
      </c>
      <c r="L722" s="84" t="b">
        <v>0</v>
      </c>
    </row>
    <row r="723" spans="1:12" ht="15">
      <c r="A723" s="84" t="s">
        <v>3387</v>
      </c>
      <c r="B723" s="84" t="s">
        <v>2845</v>
      </c>
      <c r="C723" s="84">
        <v>2</v>
      </c>
      <c r="D723" s="123">
        <v>0.0030470425715021883</v>
      </c>
      <c r="E723" s="123">
        <v>1.6693168805661123</v>
      </c>
      <c r="F723" s="84" t="s">
        <v>2705</v>
      </c>
      <c r="G723" s="84" t="b">
        <v>0</v>
      </c>
      <c r="H723" s="84" t="b">
        <v>0</v>
      </c>
      <c r="I723" s="84" t="b">
        <v>0</v>
      </c>
      <c r="J723" s="84" t="b">
        <v>0</v>
      </c>
      <c r="K723" s="84" t="b">
        <v>0</v>
      </c>
      <c r="L723" s="84" t="b">
        <v>0</v>
      </c>
    </row>
    <row r="724" spans="1:12" ht="15">
      <c r="A724" s="84" t="s">
        <v>2845</v>
      </c>
      <c r="B724" s="84" t="s">
        <v>2891</v>
      </c>
      <c r="C724" s="84">
        <v>2</v>
      </c>
      <c r="D724" s="123">
        <v>0.0030470425715021883</v>
      </c>
      <c r="E724" s="123">
        <v>1.493225621510431</v>
      </c>
      <c r="F724" s="84" t="s">
        <v>2705</v>
      </c>
      <c r="G724" s="84" t="b">
        <v>0</v>
      </c>
      <c r="H724" s="84" t="b">
        <v>0</v>
      </c>
      <c r="I724" s="84" t="b">
        <v>0</v>
      </c>
      <c r="J724" s="84" t="b">
        <v>0</v>
      </c>
      <c r="K724" s="84" t="b">
        <v>0</v>
      </c>
      <c r="L724" s="84" t="b">
        <v>0</v>
      </c>
    </row>
    <row r="725" spans="1:12" ht="15">
      <c r="A725" s="84" t="s">
        <v>2844</v>
      </c>
      <c r="B725" s="84" t="s">
        <v>2874</v>
      </c>
      <c r="C725" s="84">
        <v>2</v>
      </c>
      <c r="D725" s="123">
        <v>0.0030470425715021883</v>
      </c>
      <c r="E725" s="123">
        <v>1.8564035239232566</v>
      </c>
      <c r="F725" s="84" t="s">
        <v>2705</v>
      </c>
      <c r="G725" s="84" t="b">
        <v>0</v>
      </c>
      <c r="H725" s="84" t="b">
        <v>0</v>
      </c>
      <c r="I725" s="84" t="b">
        <v>0</v>
      </c>
      <c r="J725" s="84" t="b">
        <v>0</v>
      </c>
      <c r="K725" s="84" t="b">
        <v>0</v>
      </c>
      <c r="L725" s="84" t="b">
        <v>0</v>
      </c>
    </row>
    <row r="726" spans="1:12" ht="15">
      <c r="A726" s="84" t="s">
        <v>2874</v>
      </c>
      <c r="B726" s="84" t="s">
        <v>3454</v>
      </c>
      <c r="C726" s="84">
        <v>2</v>
      </c>
      <c r="D726" s="123">
        <v>0.0030470425715021883</v>
      </c>
      <c r="E726" s="123">
        <v>2.6693168805661123</v>
      </c>
      <c r="F726" s="84" t="s">
        <v>2705</v>
      </c>
      <c r="G726" s="84" t="b">
        <v>0</v>
      </c>
      <c r="H726" s="84" t="b">
        <v>0</v>
      </c>
      <c r="I726" s="84" t="b">
        <v>0</v>
      </c>
      <c r="J726" s="84" t="b">
        <v>0</v>
      </c>
      <c r="K726" s="84" t="b">
        <v>0</v>
      </c>
      <c r="L726" s="84" t="b">
        <v>0</v>
      </c>
    </row>
    <row r="727" spans="1:12" ht="15">
      <c r="A727" s="84" t="s">
        <v>3454</v>
      </c>
      <c r="B727" s="84" t="s">
        <v>3381</v>
      </c>
      <c r="C727" s="84">
        <v>2</v>
      </c>
      <c r="D727" s="123">
        <v>0.0030470425715021883</v>
      </c>
      <c r="E727" s="123">
        <v>2.493225621510431</v>
      </c>
      <c r="F727" s="84" t="s">
        <v>2705</v>
      </c>
      <c r="G727" s="84" t="b">
        <v>0</v>
      </c>
      <c r="H727" s="84" t="b">
        <v>0</v>
      </c>
      <c r="I727" s="84" t="b">
        <v>0</v>
      </c>
      <c r="J727" s="84" t="b">
        <v>0</v>
      </c>
      <c r="K727" s="84" t="b">
        <v>0</v>
      </c>
      <c r="L727" s="84" t="b">
        <v>0</v>
      </c>
    </row>
    <row r="728" spans="1:12" ht="15">
      <c r="A728" s="84" t="s">
        <v>3381</v>
      </c>
      <c r="B728" s="84" t="s">
        <v>2881</v>
      </c>
      <c r="C728" s="84">
        <v>2</v>
      </c>
      <c r="D728" s="123">
        <v>0.0030470425715021883</v>
      </c>
      <c r="E728" s="123">
        <v>2.493225621510431</v>
      </c>
      <c r="F728" s="84" t="s">
        <v>2705</v>
      </c>
      <c r="G728" s="84" t="b">
        <v>0</v>
      </c>
      <c r="H728" s="84" t="b">
        <v>0</v>
      </c>
      <c r="I728" s="84" t="b">
        <v>0</v>
      </c>
      <c r="J728" s="84" t="b">
        <v>0</v>
      </c>
      <c r="K728" s="84" t="b">
        <v>0</v>
      </c>
      <c r="L728" s="84" t="b">
        <v>0</v>
      </c>
    </row>
    <row r="729" spans="1:12" ht="15">
      <c r="A729" s="84" t="s">
        <v>2881</v>
      </c>
      <c r="B729" s="84" t="s">
        <v>3355</v>
      </c>
      <c r="C729" s="84">
        <v>2</v>
      </c>
      <c r="D729" s="123">
        <v>0.0030470425715021883</v>
      </c>
      <c r="E729" s="123">
        <v>2.271376871894075</v>
      </c>
      <c r="F729" s="84" t="s">
        <v>2705</v>
      </c>
      <c r="G729" s="84" t="b">
        <v>0</v>
      </c>
      <c r="H729" s="84" t="b">
        <v>0</v>
      </c>
      <c r="I729" s="84" t="b">
        <v>0</v>
      </c>
      <c r="J729" s="84" t="b">
        <v>0</v>
      </c>
      <c r="K729" s="84" t="b">
        <v>0</v>
      </c>
      <c r="L729" s="84" t="b">
        <v>0</v>
      </c>
    </row>
    <row r="730" spans="1:12" ht="15">
      <c r="A730" s="84" t="s">
        <v>3355</v>
      </c>
      <c r="B730" s="84" t="s">
        <v>3429</v>
      </c>
      <c r="C730" s="84">
        <v>2</v>
      </c>
      <c r="D730" s="123">
        <v>0.0030470425715021883</v>
      </c>
      <c r="E730" s="123">
        <v>2.271376871894075</v>
      </c>
      <c r="F730" s="84" t="s">
        <v>2705</v>
      </c>
      <c r="G730" s="84" t="b">
        <v>0</v>
      </c>
      <c r="H730" s="84" t="b">
        <v>0</v>
      </c>
      <c r="I730" s="84" t="b">
        <v>0</v>
      </c>
      <c r="J730" s="84" t="b">
        <v>0</v>
      </c>
      <c r="K730" s="84" t="b">
        <v>0</v>
      </c>
      <c r="L730" s="84" t="b">
        <v>0</v>
      </c>
    </row>
    <row r="731" spans="1:12" ht="15">
      <c r="A731" s="84" t="s">
        <v>3429</v>
      </c>
      <c r="B731" s="84" t="s">
        <v>3361</v>
      </c>
      <c r="C731" s="84">
        <v>2</v>
      </c>
      <c r="D731" s="123">
        <v>0.0030470425715021883</v>
      </c>
      <c r="E731" s="123">
        <v>2.368286884902131</v>
      </c>
      <c r="F731" s="84" t="s">
        <v>2705</v>
      </c>
      <c r="G731" s="84" t="b">
        <v>0</v>
      </c>
      <c r="H731" s="84" t="b">
        <v>0</v>
      </c>
      <c r="I731" s="84" t="b">
        <v>0</v>
      </c>
      <c r="J731" s="84" t="b">
        <v>0</v>
      </c>
      <c r="K731" s="84" t="b">
        <v>0</v>
      </c>
      <c r="L731" s="84" t="b">
        <v>0</v>
      </c>
    </row>
    <row r="732" spans="1:12" ht="15">
      <c r="A732" s="84" t="s">
        <v>3361</v>
      </c>
      <c r="B732" s="84" t="s">
        <v>602</v>
      </c>
      <c r="C732" s="84">
        <v>2</v>
      </c>
      <c r="D732" s="123">
        <v>0.0030470425715021883</v>
      </c>
      <c r="E732" s="123">
        <v>1.0672568892381498</v>
      </c>
      <c r="F732" s="84" t="s">
        <v>2705</v>
      </c>
      <c r="G732" s="84" t="b">
        <v>0</v>
      </c>
      <c r="H732" s="84" t="b">
        <v>0</v>
      </c>
      <c r="I732" s="84" t="b">
        <v>0</v>
      </c>
      <c r="J732" s="84" t="b">
        <v>0</v>
      </c>
      <c r="K732" s="84" t="b">
        <v>0</v>
      </c>
      <c r="L732" s="84" t="b">
        <v>0</v>
      </c>
    </row>
    <row r="733" spans="1:12" ht="15">
      <c r="A733" s="84" t="s">
        <v>3524</v>
      </c>
      <c r="B733" s="84" t="s">
        <v>3370</v>
      </c>
      <c r="C733" s="84">
        <v>2</v>
      </c>
      <c r="D733" s="123">
        <v>0.0030470425715021883</v>
      </c>
      <c r="E733" s="123">
        <v>2.6693168805661123</v>
      </c>
      <c r="F733" s="84" t="s">
        <v>2705</v>
      </c>
      <c r="G733" s="84" t="b">
        <v>0</v>
      </c>
      <c r="H733" s="84" t="b">
        <v>0</v>
      </c>
      <c r="I733" s="84" t="b">
        <v>0</v>
      </c>
      <c r="J733" s="84" t="b">
        <v>0</v>
      </c>
      <c r="K733" s="84" t="b">
        <v>0</v>
      </c>
      <c r="L733" s="84" t="b">
        <v>0</v>
      </c>
    </row>
    <row r="734" spans="1:12" ht="15">
      <c r="A734" s="84" t="s">
        <v>3370</v>
      </c>
      <c r="B734" s="84" t="s">
        <v>3494</v>
      </c>
      <c r="C734" s="84">
        <v>2</v>
      </c>
      <c r="D734" s="123">
        <v>0.0030470425715021883</v>
      </c>
      <c r="E734" s="123">
        <v>2.6693168805661123</v>
      </c>
      <c r="F734" s="84" t="s">
        <v>2705</v>
      </c>
      <c r="G734" s="84" t="b">
        <v>0</v>
      </c>
      <c r="H734" s="84" t="b">
        <v>0</v>
      </c>
      <c r="I734" s="84" t="b">
        <v>0</v>
      </c>
      <c r="J734" s="84" t="b">
        <v>0</v>
      </c>
      <c r="K734" s="84" t="b">
        <v>0</v>
      </c>
      <c r="L734" s="84" t="b">
        <v>0</v>
      </c>
    </row>
    <row r="735" spans="1:12" ht="15">
      <c r="A735" s="84" t="s">
        <v>3494</v>
      </c>
      <c r="B735" s="84" t="s">
        <v>3398</v>
      </c>
      <c r="C735" s="84">
        <v>2</v>
      </c>
      <c r="D735" s="123">
        <v>0.0030470425715021883</v>
      </c>
      <c r="E735" s="123">
        <v>2.493225621510431</v>
      </c>
      <c r="F735" s="84" t="s">
        <v>2705</v>
      </c>
      <c r="G735" s="84" t="b">
        <v>0</v>
      </c>
      <c r="H735" s="84" t="b">
        <v>0</v>
      </c>
      <c r="I735" s="84" t="b">
        <v>0</v>
      </c>
      <c r="J735" s="84" t="b">
        <v>0</v>
      </c>
      <c r="K735" s="84" t="b">
        <v>0</v>
      </c>
      <c r="L735" s="84" t="b">
        <v>0</v>
      </c>
    </row>
    <row r="736" spans="1:12" ht="15">
      <c r="A736" s="84" t="s">
        <v>3421</v>
      </c>
      <c r="B736" s="84" t="s">
        <v>2843</v>
      </c>
      <c r="C736" s="84">
        <v>2</v>
      </c>
      <c r="D736" s="123">
        <v>0.0030470425715021883</v>
      </c>
      <c r="E736" s="123">
        <v>1.648127581496174</v>
      </c>
      <c r="F736" s="84" t="s">
        <v>2705</v>
      </c>
      <c r="G736" s="84" t="b">
        <v>0</v>
      </c>
      <c r="H736" s="84" t="b">
        <v>0</v>
      </c>
      <c r="I736" s="84" t="b">
        <v>0</v>
      </c>
      <c r="J736" s="84" t="b">
        <v>0</v>
      </c>
      <c r="K736" s="84" t="b">
        <v>0</v>
      </c>
      <c r="L736" s="84" t="b">
        <v>0</v>
      </c>
    </row>
    <row r="737" spans="1:12" ht="15">
      <c r="A737" s="84" t="s">
        <v>2842</v>
      </c>
      <c r="B737" s="84" t="s">
        <v>602</v>
      </c>
      <c r="C737" s="84">
        <v>2</v>
      </c>
      <c r="D737" s="123">
        <v>0.0030470425715021883</v>
      </c>
      <c r="E737" s="123">
        <v>0.20691888266715613</v>
      </c>
      <c r="F737" s="84" t="s">
        <v>2705</v>
      </c>
      <c r="G737" s="84" t="b">
        <v>0</v>
      </c>
      <c r="H737" s="84" t="b">
        <v>0</v>
      </c>
      <c r="I737" s="84" t="b">
        <v>0</v>
      </c>
      <c r="J737" s="84" t="b">
        <v>0</v>
      </c>
      <c r="K737" s="84" t="b">
        <v>0</v>
      </c>
      <c r="L737" s="84" t="b">
        <v>0</v>
      </c>
    </row>
    <row r="738" spans="1:12" ht="15">
      <c r="A738" s="84" t="s">
        <v>2871</v>
      </c>
      <c r="B738" s="84" t="s">
        <v>2872</v>
      </c>
      <c r="C738" s="84">
        <v>2</v>
      </c>
      <c r="D738" s="123">
        <v>0.0030470425715021883</v>
      </c>
      <c r="E738" s="123">
        <v>2.6693168805661123</v>
      </c>
      <c r="F738" s="84" t="s">
        <v>2705</v>
      </c>
      <c r="G738" s="84" t="b">
        <v>0</v>
      </c>
      <c r="H738" s="84" t="b">
        <v>1</v>
      </c>
      <c r="I738" s="84" t="b">
        <v>0</v>
      </c>
      <c r="J738" s="84" t="b">
        <v>0</v>
      </c>
      <c r="K738" s="84" t="b">
        <v>0</v>
      </c>
      <c r="L738" s="84" t="b">
        <v>0</v>
      </c>
    </row>
    <row r="739" spans="1:12" ht="15">
      <c r="A739" s="84" t="s">
        <v>584</v>
      </c>
      <c r="B739" s="84" t="s">
        <v>3635</v>
      </c>
      <c r="C739" s="84">
        <v>2</v>
      </c>
      <c r="D739" s="123">
        <v>0.0030470425715021883</v>
      </c>
      <c r="E739" s="123">
        <v>1.6086190402125005</v>
      </c>
      <c r="F739" s="84" t="s">
        <v>2705</v>
      </c>
      <c r="G739" s="84" t="b">
        <v>0</v>
      </c>
      <c r="H739" s="84" t="b">
        <v>0</v>
      </c>
      <c r="I739" s="84" t="b">
        <v>0</v>
      </c>
      <c r="J739" s="84" t="b">
        <v>0</v>
      </c>
      <c r="K739" s="84" t="b">
        <v>0</v>
      </c>
      <c r="L739" s="84" t="b">
        <v>0</v>
      </c>
    </row>
    <row r="740" spans="1:12" ht="15">
      <c r="A740" s="84" t="s">
        <v>3354</v>
      </c>
      <c r="B740" s="84" t="s">
        <v>3476</v>
      </c>
      <c r="C740" s="84">
        <v>2</v>
      </c>
      <c r="D740" s="123">
        <v>0.0030470425715021883</v>
      </c>
      <c r="E740" s="123">
        <v>2.1921956258464497</v>
      </c>
      <c r="F740" s="84" t="s">
        <v>2705</v>
      </c>
      <c r="G740" s="84" t="b">
        <v>0</v>
      </c>
      <c r="H740" s="84" t="b">
        <v>0</v>
      </c>
      <c r="I740" s="84" t="b">
        <v>0</v>
      </c>
      <c r="J740" s="84" t="b">
        <v>1</v>
      </c>
      <c r="K740" s="84" t="b">
        <v>0</v>
      </c>
      <c r="L740" s="84" t="b">
        <v>0</v>
      </c>
    </row>
    <row r="741" spans="1:12" ht="15">
      <c r="A741" s="84" t="s">
        <v>3476</v>
      </c>
      <c r="B741" s="84" t="s">
        <v>2843</v>
      </c>
      <c r="C741" s="84">
        <v>2</v>
      </c>
      <c r="D741" s="123">
        <v>0.0030470425715021883</v>
      </c>
      <c r="E741" s="123">
        <v>1.8242188405518553</v>
      </c>
      <c r="F741" s="84" t="s">
        <v>2705</v>
      </c>
      <c r="G741" s="84" t="b">
        <v>1</v>
      </c>
      <c r="H741" s="84" t="b">
        <v>0</v>
      </c>
      <c r="I741" s="84" t="b">
        <v>0</v>
      </c>
      <c r="J741" s="84" t="b">
        <v>0</v>
      </c>
      <c r="K741" s="84" t="b">
        <v>0</v>
      </c>
      <c r="L741" s="84" t="b">
        <v>0</v>
      </c>
    </row>
    <row r="742" spans="1:12" ht="15">
      <c r="A742" s="84" t="s">
        <v>2842</v>
      </c>
      <c r="B742" s="84" t="s">
        <v>3477</v>
      </c>
      <c r="C742" s="84">
        <v>2</v>
      </c>
      <c r="D742" s="123">
        <v>0.0030470425715021883</v>
      </c>
      <c r="E742" s="123">
        <v>1.5079488783311372</v>
      </c>
      <c r="F742" s="84" t="s">
        <v>2705</v>
      </c>
      <c r="G742" s="84" t="b">
        <v>0</v>
      </c>
      <c r="H742" s="84" t="b">
        <v>0</v>
      </c>
      <c r="I742" s="84" t="b">
        <v>0</v>
      </c>
      <c r="J742" s="84" t="b">
        <v>0</v>
      </c>
      <c r="K742" s="84" t="b">
        <v>0</v>
      </c>
      <c r="L742" s="84" t="b">
        <v>0</v>
      </c>
    </row>
    <row r="743" spans="1:12" ht="15">
      <c r="A743" s="84" t="s">
        <v>3477</v>
      </c>
      <c r="B743" s="84" t="s">
        <v>382</v>
      </c>
      <c r="C743" s="84">
        <v>2</v>
      </c>
      <c r="D743" s="123">
        <v>0.0030470425715021883</v>
      </c>
      <c r="E743" s="123">
        <v>2.6693168805661123</v>
      </c>
      <c r="F743" s="84" t="s">
        <v>2705</v>
      </c>
      <c r="G743" s="84" t="b">
        <v>0</v>
      </c>
      <c r="H743" s="84" t="b">
        <v>0</v>
      </c>
      <c r="I743" s="84" t="b">
        <v>0</v>
      </c>
      <c r="J743" s="84" t="b">
        <v>0</v>
      </c>
      <c r="K743" s="84" t="b">
        <v>0</v>
      </c>
      <c r="L743" s="84" t="b">
        <v>0</v>
      </c>
    </row>
    <row r="744" spans="1:12" ht="15">
      <c r="A744" s="84" t="s">
        <v>382</v>
      </c>
      <c r="B744" s="84" t="s">
        <v>3478</v>
      </c>
      <c r="C744" s="84">
        <v>2</v>
      </c>
      <c r="D744" s="123">
        <v>0.0030470425715021883</v>
      </c>
      <c r="E744" s="123">
        <v>2.6693168805661123</v>
      </c>
      <c r="F744" s="84" t="s">
        <v>2705</v>
      </c>
      <c r="G744" s="84" t="b">
        <v>0</v>
      </c>
      <c r="H744" s="84" t="b">
        <v>0</v>
      </c>
      <c r="I744" s="84" t="b">
        <v>0</v>
      </c>
      <c r="J744" s="84" t="b">
        <v>0</v>
      </c>
      <c r="K744" s="84" t="b">
        <v>0</v>
      </c>
      <c r="L744" s="84" t="b">
        <v>0</v>
      </c>
    </row>
    <row r="745" spans="1:12" ht="15">
      <c r="A745" s="84" t="s">
        <v>3478</v>
      </c>
      <c r="B745" s="84" t="s">
        <v>3423</v>
      </c>
      <c r="C745" s="84">
        <v>2</v>
      </c>
      <c r="D745" s="123">
        <v>0.0030470425715021883</v>
      </c>
      <c r="E745" s="123">
        <v>2.6693168805661123</v>
      </c>
      <c r="F745" s="84" t="s">
        <v>2705</v>
      </c>
      <c r="G745" s="84" t="b">
        <v>0</v>
      </c>
      <c r="H745" s="84" t="b">
        <v>0</v>
      </c>
      <c r="I745" s="84" t="b">
        <v>0</v>
      </c>
      <c r="J745" s="84" t="b">
        <v>0</v>
      </c>
      <c r="K745" s="84" t="b">
        <v>1</v>
      </c>
      <c r="L745" s="84" t="b">
        <v>0</v>
      </c>
    </row>
    <row r="746" spans="1:12" ht="15">
      <c r="A746" s="84" t="s">
        <v>3423</v>
      </c>
      <c r="B746" s="84" t="s">
        <v>3479</v>
      </c>
      <c r="C746" s="84">
        <v>2</v>
      </c>
      <c r="D746" s="123">
        <v>0.0030470425715021883</v>
      </c>
      <c r="E746" s="123">
        <v>2.6693168805661123</v>
      </c>
      <c r="F746" s="84" t="s">
        <v>2705</v>
      </c>
      <c r="G746" s="84" t="b">
        <v>0</v>
      </c>
      <c r="H746" s="84" t="b">
        <v>1</v>
      </c>
      <c r="I746" s="84" t="b">
        <v>0</v>
      </c>
      <c r="J746" s="84" t="b">
        <v>0</v>
      </c>
      <c r="K746" s="84" t="b">
        <v>0</v>
      </c>
      <c r="L746" s="84" t="b">
        <v>0</v>
      </c>
    </row>
    <row r="747" spans="1:12" ht="15">
      <c r="A747" s="84" t="s">
        <v>3479</v>
      </c>
      <c r="B747" s="84" t="s">
        <v>3480</v>
      </c>
      <c r="C747" s="84">
        <v>2</v>
      </c>
      <c r="D747" s="123">
        <v>0.0030470425715021883</v>
      </c>
      <c r="E747" s="123">
        <v>2.6693168805661123</v>
      </c>
      <c r="F747" s="84" t="s">
        <v>2705</v>
      </c>
      <c r="G747" s="84" t="b">
        <v>0</v>
      </c>
      <c r="H747" s="84" t="b">
        <v>0</v>
      </c>
      <c r="I747" s="84" t="b">
        <v>0</v>
      </c>
      <c r="J747" s="84" t="b">
        <v>0</v>
      </c>
      <c r="K747" s="84" t="b">
        <v>0</v>
      </c>
      <c r="L747" s="84" t="b">
        <v>0</v>
      </c>
    </row>
    <row r="748" spans="1:12" ht="15">
      <c r="A748" s="84" t="s">
        <v>3480</v>
      </c>
      <c r="B748" s="84" t="s">
        <v>2842</v>
      </c>
      <c r="C748" s="84">
        <v>2</v>
      </c>
      <c r="D748" s="123">
        <v>0.0030470425715021883</v>
      </c>
      <c r="E748" s="123">
        <v>1.493225621510431</v>
      </c>
      <c r="F748" s="84" t="s">
        <v>2705</v>
      </c>
      <c r="G748" s="84" t="b">
        <v>0</v>
      </c>
      <c r="H748" s="84" t="b">
        <v>0</v>
      </c>
      <c r="I748" s="84" t="b">
        <v>0</v>
      </c>
      <c r="J748" s="84" t="b">
        <v>0</v>
      </c>
      <c r="K748" s="84" t="b">
        <v>0</v>
      </c>
      <c r="L748" s="84" t="b">
        <v>0</v>
      </c>
    </row>
    <row r="749" spans="1:12" ht="15">
      <c r="A749" s="84" t="s">
        <v>2842</v>
      </c>
      <c r="B749" s="84" t="s">
        <v>2842</v>
      </c>
      <c r="C749" s="84">
        <v>2</v>
      </c>
      <c r="D749" s="123">
        <v>0.0030470425715021883</v>
      </c>
      <c r="E749" s="123">
        <v>0.3318576192754561</v>
      </c>
      <c r="F749" s="84" t="s">
        <v>2705</v>
      </c>
      <c r="G749" s="84" t="b">
        <v>0</v>
      </c>
      <c r="H749" s="84" t="b">
        <v>0</v>
      </c>
      <c r="I749" s="84" t="b">
        <v>0</v>
      </c>
      <c r="J749" s="84" t="b">
        <v>0</v>
      </c>
      <c r="K749" s="84" t="b">
        <v>0</v>
      </c>
      <c r="L749" s="84" t="b">
        <v>0</v>
      </c>
    </row>
    <row r="750" spans="1:12" ht="15">
      <c r="A750" s="84" t="s">
        <v>389</v>
      </c>
      <c r="B750" s="84" t="s">
        <v>388</v>
      </c>
      <c r="C750" s="84">
        <v>2</v>
      </c>
      <c r="D750" s="123">
        <v>0.0030470425715021883</v>
      </c>
      <c r="E750" s="123">
        <v>2.6693168805661123</v>
      </c>
      <c r="F750" s="84" t="s">
        <v>2705</v>
      </c>
      <c r="G750" s="84" t="b">
        <v>0</v>
      </c>
      <c r="H750" s="84" t="b">
        <v>0</v>
      </c>
      <c r="I750" s="84" t="b">
        <v>0</v>
      </c>
      <c r="J750" s="84" t="b">
        <v>0</v>
      </c>
      <c r="K750" s="84" t="b">
        <v>0</v>
      </c>
      <c r="L750" s="84" t="b">
        <v>0</v>
      </c>
    </row>
    <row r="751" spans="1:12" ht="15">
      <c r="A751" s="84" t="s">
        <v>388</v>
      </c>
      <c r="B751" s="84" t="s">
        <v>387</v>
      </c>
      <c r="C751" s="84">
        <v>2</v>
      </c>
      <c r="D751" s="123">
        <v>0.0030470425715021883</v>
      </c>
      <c r="E751" s="123">
        <v>2.6693168805661123</v>
      </c>
      <c r="F751" s="84" t="s">
        <v>2705</v>
      </c>
      <c r="G751" s="84" t="b">
        <v>0</v>
      </c>
      <c r="H751" s="84" t="b">
        <v>0</v>
      </c>
      <c r="I751" s="84" t="b">
        <v>0</v>
      </c>
      <c r="J751" s="84" t="b">
        <v>0</v>
      </c>
      <c r="K751" s="84" t="b">
        <v>0</v>
      </c>
      <c r="L751" s="84" t="b">
        <v>0</v>
      </c>
    </row>
    <row r="752" spans="1:12" ht="15">
      <c r="A752" s="84" t="s">
        <v>2901</v>
      </c>
      <c r="B752" s="84" t="s">
        <v>3353</v>
      </c>
      <c r="C752" s="84">
        <v>2</v>
      </c>
      <c r="D752" s="123">
        <v>0.0030470425715021883</v>
      </c>
      <c r="E752" s="123">
        <v>2.0161043667907683</v>
      </c>
      <c r="F752" s="84" t="s">
        <v>2705</v>
      </c>
      <c r="G752" s="84" t="b">
        <v>0</v>
      </c>
      <c r="H752" s="84" t="b">
        <v>0</v>
      </c>
      <c r="I752" s="84" t="b">
        <v>0</v>
      </c>
      <c r="J752" s="84" t="b">
        <v>0</v>
      </c>
      <c r="K752" s="84" t="b">
        <v>0</v>
      </c>
      <c r="L752" s="84" t="b">
        <v>0</v>
      </c>
    </row>
    <row r="753" spans="1:12" ht="15">
      <c r="A753" s="84" t="s">
        <v>356</v>
      </c>
      <c r="B753" s="84" t="s">
        <v>309</v>
      </c>
      <c r="C753" s="84">
        <v>2</v>
      </c>
      <c r="D753" s="123">
        <v>0.0030470425715021883</v>
      </c>
      <c r="E753" s="123">
        <v>2.493225621510431</v>
      </c>
      <c r="F753" s="84" t="s">
        <v>2705</v>
      </c>
      <c r="G753" s="84" t="b">
        <v>0</v>
      </c>
      <c r="H753" s="84" t="b">
        <v>0</v>
      </c>
      <c r="I753" s="84" t="b">
        <v>0</v>
      </c>
      <c r="J753" s="84" t="b">
        <v>0</v>
      </c>
      <c r="K753" s="84" t="b">
        <v>0</v>
      </c>
      <c r="L753" s="84" t="b">
        <v>0</v>
      </c>
    </row>
    <row r="754" spans="1:12" ht="15">
      <c r="A754" s="84" t="s">
        <v>350</v>
      </c>
      <c r="B754" s="84" t="s">
        <v>3354</v>
      </c>
      <c r="C754" s="84">
        <v>2</v>
      </c>
      <c r="D754" s="123">
        <v>0.0030470425715021883</v>
      </c>
      <c r="E754" s="123">
        <v>1.4651968979101875</v>
      </c>
      <c r="F754" s="84" t="s">
        <v>2705</v>
      </c>
      <c r="G754" s="84" t="b">
        <v>0</v>
      </c>
      <c r="H754" s="84" t="b">
        <v>0</v>
      </c>
      <c r="I754" s="84" t="b">
        <v>0</v>
      </c>
      <c r="J754" s="84" t="b">
        <v>0</v>
      </c>
      <c r="K754" s="84" t="b">
        <v>0</v>
      </c>
      <c r="L754" s="84" t="b">
        <v>0</v>
      </c>
    </row>
    <row r="755" spans="1:12" ht="15">
      <c r="A755" s="84" t="s">
        <v>350</v>
      </c>
      <c r="B755" s="84" t="s">
        <v>3373</v>
      </c>
      <c r="C755" s="84">
        <v>2</v>
      </c>
      <c r="D755" s="123">
        <v>0.0030470425715021883</v>
      </c>
      <c r="E755" s="123">
        <v>1.4651968979101875</v>
      </c>
      <c r="F755" s="84" t="s">
        <v>2705</v>
      </c>
      <c r="G755" s="84" t="b">
        <v>0</v>
      </c>
      <c r="H755" s="84" t="b">
        <v>0</v>
      </c>
      <c r="I755" s="84" t="b">
        <v>0</v>
      </c>
      <c r="J755" s="84" t="b">
        <v>0</v>
      </c>
      <c r="K755" s="84" t="b">
        <v>0</v>
      </c>
      <c r="L755" s="84" t="b">
        <v>0</v>
      </c>
    </row>
    <row r="756" spans="1:12" ht="15">
      <c r="A756" s="84" t="s">
        <v>3636</v>
      </c>
      <c r="B756" s="84" t="s">
        <v>354</v>
      </c>
      <c r="C756" s="84">
        <v>2</v>
      </c>
      <c r="D756" s="123">
        <v>0.0030470425715021883</v>
      </c>
      <c r="E756" s="123">
        <v>2.271376871894075</v>
      </c>
      <c r="F756" s="84" t="s">
        <v>2705</v>
      </c>
      <c r="G756" s="84" t="b">
        <v>1</v>
      </c>
      <c r="H756" s="84" t="b">
        <v>0</v>
      </c>
      <c r="I756" s="84" t="b">
        <v>0</v>
      </c>
      <c r="J756" s="84" t="b">
        <v>0</v>
      </c>
      <c r="K756" s="84" t="b">
        <v>0</v>
      </c>
      <c r="L756" s="84" t="b">
        <v>0</v>
      </c>
    </row>
    <row r="757" spans="1:12" ht="15">
      <c r="A757" s="84" t="s">
        <v>354</v>
      </c>
      <c r="B757" s="84" t="s">
        <v>3637</v>
      </c>
      <c r="C757" s="84">
        <v>2</v>
      </c>
      <c r="D757" s="123">
        <v>0.0030470425715021883</v>
      </c>
      <c r="E757" s="123">
        <v>2.271376871894075</v>
      </c>
      <c r="F757" s="84" t="s">
        <v>2705</v>
      </c>
      <c r="G757" s="84" t="b">
        <v>0</v>
      </c>
      <c r="H757" s="84" t="b">
        <v>0</v>
      </c>
      <c r="I757" s="84" t="b">
        <v>0</v>
      </c>
      <c r="J757" s="84" t="b">
        <v>0</v>
      </c>
      <c r="K757" s="84" t="b">
        <v>0</v>
      </c>
      <c r="L757" s="84" t="b">
        <v>0</v>
      </c>
    </row>
    <row r="758" spans="1:12" ht="15">
      <c r="A758" s="84" t="s">
        <v>3637</v>
      </c>
      <c r="B758" s="84" t="s">
        <v>3638</v>
      </c>
      <c r="C758" s="84">
        <v>2</v>
      </c>
      <c r="D758" s="123">
        <v>0.0030470425715021883</v>
      </c>
      <c r="E758" s="123">
        <v>2.6693168805661123</v>
      </c>
      <c r="F758" s="84" t="s">
        <v>2705</v>
      </c>
      <c r="G758" s="84" t="b">
        <v>0</v>
      </c>
      <c r="H758" s="84" t="b">
        <v>0</v>
      </c>
      <c r="I758" s="84" t="b">
        <v>0</v>
      </c>
      <c r="J758" s="84" t="b">
        <v>0</v>
      </c>
      <c r="K758" s="84" t="b">
        <v>0</v>
      </c>
      <c r="L758" s="84" t="b">
        <v>0</v>
      </c>
    </row>
    <row r="759" spans="1:12" ht="15">
      <c r="A759" s="84" t="s">
        <v>3638</v>
      </c>
      <c r="B759" s="84" t="s">
        <v>3639</v>
      </c>
      <c r="C759" s="84">
        <v>2</v>
      </c>
      <c r="D759" s="123">
        <v>0.0030470425715021883</v>
      </c>
      <c r="E759" s="123">
        <v>2.6693168805661123</v>
      </c>
      <c r="F759" s="84" t="s">
        <v>2705</v>
      </c>
      <c r="G759" s="84" t="b">
        <v>0</v>
      </c>
      <c r="H759" s="84" t="b">
        <v>0</v>
      </c>
      <c r="I759" s="84" t="b">
        <v>0</v>
      </c>
      <c r="J759" s="84" t="b">
        <v>0</v>
      </c>
      <c r="K759" s="84" t="b">
        <v>0</v>
      </c>
      <c r="L759" s="84" t="b">
        <v>0</v>
      </c>
    </row>
    <row r="760" spans="1:12" ht="15">
      <c r="A760" s="84" t="s">
        <v>3639</v>
      </c>
      <c r="B760" s="84" t="s">
        <v>2839</v>
      </c>
      <c r="C760" s="84">
        <v>2</v>
      </c>
      <c r="D760" s="123">
        <v>0.0030470425715021883</v>
      </c>
      <c r="E760" s="123">
        <v>2.368286884902131</v>
      </c>
      <c r="F760" s="84" t="s">
        <v>2705</v>
      </c>
      <c r="G760" s="84" t="b">
        <v>0</v>
      </c>
      <c r="H760" s="84" t="b">
        <v>0</v>
      </c>
      <c r="I760" s="84" t="b">
        <v>0</v>
      </c>
      <c r="J760" s="84" t="b">
        <v>0</v>
      </c>
      <c r="K760" s="84" t="b">
        <v>0</v>
      </c>
      <c r="L760" s="84" t="b">
        <v>0</v>
      </c>
    </row>
    <row r="761" spans="1:12" ht="15">
      <c r="A761" s="84" t="s">
        <v>2839</v>
      </c>
      <c r="B761" s="84" t="s">
        <v>3457</v>
      </c>
      <c r="C761" s="84">
        <v>2</v>
      </c>
      <c r="D761" s="123">
        <v>0.0030470425715021883</v>
      </c>
      <c r="E761" s="123">
        <v>1.9703468762300935</v>
      </c>
      <c r="F761" s="84" t="s">
        <v>2705</v>
      </c>
      <c r="G761" s="84" t="b">
        <v>0</v>
      </c>
      <c r="H761" s="84" t="b">
        <v>0</v>
      </c>
      <c r="I761" s="84" t="b">
        <v>0</v>
      </c>
      <c r="J761" s="84" t="b">
        <v>0</v>
      </c>
      <c r="K761" s="84" t="b">
        <v>0</v>
      </c>
      <c r="L761" s="84" t="b">
        <v>0</v>
      </c>
    </row>
    <row r="762" spans="1:12" ht="15">
      <c r="A762" s="84" t="s">
        <v>3457</v>
      </c>
      <c r="B762" s="84" t="s">
        <v>3496</v>
      </c>
      <c r="C762" s="84">
        <v>2</v>
      </c>
      <c r="D762" s="123">
        <v>0.0030470425715021883</v>
      </c>
      <c r="E762" s="123">
        <v>2.271376871894075</v>
      </c>
      <c r="F762" s="84" t="s">
        <v>2705</v>
      </c>
      <c r="G762" s="84" t="b">
        <v>0</v>
      </c>
      <c r="H762" s="84" t="b">
        <v>0</v>
      </c>
      <c r="I762" s="84" t="b">
        <v>0</v>
      </c>
      <c r="J762" s="84" t="b">
        <v>0</v>
      </c>
      <c r="K762" s="84" t="b">
        <v>0</v>
      </c>
      <c r="L762" s="84" t="b">
        <v>0</v>
      </c>
    </row>
    <row r="763" spans="1:12" ht="15">
      <c r="A763" s="84" t="s">
        <v>350</v>
      </c>
      <c r="B763" s="84" t="s">
        <v>3402</v>
      </c>
      <c r="C763" s="84">
        <v>2</v>
      </c>
      <c r="D763" s="123">
        <v>0.0030470425715021883</v>
      </c>
      <c r="E763" s="123">
        <v>1.4651968979101875</v>
      </c>
      <c r="F763" s="84" t="s">
        <v>2705</v>
      </c>
      <c r="G763" s="84" t="b">
        <v>0</v>
      </c>
      <c r="H763" s="84" t="b">
        <v>0</v>
      </c>
      <c r="I763" s="84" t="b">
        <v>0</v>
      </c>
      <c r="J763" s="84" t="b">
        <v>1</v>
      </c>
      <c r="K763" s="84" t="b">
        <v>0</v>
      </c>
      <c r="L763" s="84" t="b">
        <v>0</v>
      </c>
    </row>
    <row r="764" spans="1:12" ht="15">
      <c r="A764" s="84" t="s">
        <v>3440</v>
      </c>
      <c r="B764" s="84" t="s">
        <v>2230</v>
      </c>
      <c r="C764" s="84">
        <v>2</v>
      </c>
      <c r="D764" s="123">
        <v>0.0030470425715021883</v>
      </c>
      <c r="E764" s="123">
        <v>2.271376871894075</v>
      </c>
      <c r="F764" s="84" t="s">
        <v>2705</v>
      </c>
      <c r="G764" s="84" t="b">
        <v>0</v>
      </c>
      <c r="H764" s="84" t="b">
        <v>0</v>
      </c>
      <c r="I764" s="84" t="b">
        <v>0</v>
      </c>
      <c r="J764" s="84" t="b">
        <v>0</v>
      </c>
      <c r="K764" s="84" t="b">
        <v>0</v>
      </c>
      <c r="L764" s="84" t="b">
        <v>0</v>
      </c>
    </row>
    <row r="765" spans="1:12" ht="15">
      <c r="A765" s="84" t="s">
        <v>602</v>
      </c>
      <c r="B765" s="84" t="s">
        <v>584</v>
      </c>
      <c r="C765" s="84">
        <v>27</v>
      </c>
      <c r="D765" s="123">
        <v>0.011364013680663556</v>
      </c>
      <c r="E765" s="123">
        <v>0.8960127883073805</v>
      </c>
      <c r="F765" s="84" t="s">
        <v>2706</v>
      </c>
      <c r="G765" s="84" t="b">
        <v>0</v>
      </c>
      <c r="H765" s="84" t="b">
        <v>0</v>
      </c>
      <c r="I765" s="84" t="b">
        <v>0</v>
      </c>
      <c r="J765" s="84" t="b">
        <v>0</v>
      </c>
      <c r="K765" s="84" t="b">
        <v>0</v>
      </c>
      <c r="L765" s="84" t="b">
        <v>0</v>
      </c>
    </row>
    <row r="766" spans="1:12" ht="15">
      <c r="A766" s="84" t="s">
        <v>2848</v>
      </c>
      <c r="B766" s="84" t="s">
        <v>602</v>
      </c>
      <c r="C766" s="84">
        <v>20</v>
      </c>
      <c r="D766" s="123">
        <v>0.0110695431200463</v>
      </c>
      <c r="E766" s="123">
        <v>1.1896187658921549</v>
      </c>
      <c r="F766" s="84" t="s">
        <v>2706</v>
      </c>
      <c r="G766" s="84" t="b">
        <v>0</v>
      </c>
      <c r="H766" s="84" t="b">
        <v>0</v>
      </c>
      <c r="I766" s="84" t="b">
        <v>0</v>
      </c>
      <c r="J766" s="84" t="b">
        <v>0</v>
      </c>
      <c r="K766" s="84" t="b">
        <v>0</v>
      </c>
      <c r="L766" s="84" t="b">
        <v>0</v>
      </c>
    </row>
    <row r="767" spans="1:12" ht="15">
      <c r="A767" s="84" t="s">
        <v>350</v>
      </c>
      <c r="B767" s="84" t="s">
        <v>602</v>
      </c>
      <c r="C767" s="84">
        <v>18</v>
      </c>
      <c r="D767" s="123">
        <v>0.010800467577209679</v>
      </c>
      <c r="E767" s="123">
        <v>0.7636500336198737</v>
      </c>
      <c r="F767" s="84" t="s">
        <v>2706</v>
      </c>
      <c r="G767" s="84" t="b">
        <v>0</v>
      </c>
      <c r="H767" s="84" t="b">
        <v>0</v>
      </c>
      <c r="I767" s="84" t="b">
        <v>0</v>
      </c>
      <c r="J767" s="84" t="b">
        <v>0</v>
      </c>
      <c r="K767" s="84" t="b">
        <v>0</v>
      </c>
      <c r="L767" s="84" t="b">
        <v>0</v>
      </c>
    </row>
    <row r="768" spans="1:12" ht="15">
      <c r="A768" s="84" t="s">
        <v>2849</v>
      </c>
      <c r="B768" s="84" t="s">
        <v>2848</v>
      </c>
      <c r="C768" s="84">
        <v>17</v>
      </c>
      <c r="D768" s="123">
        <v>0.01062974060713297</v>
      </c>
      <c r="E768" s="123">
        <v>1.6111361022957627</v>
      </c>
      <c r="F768" s="84" t="s">
        <v>2706</v>
      </c>
      <c r="G768" s="84" t="b">
        <v>0</v>
      </c>
      <c r="H768" s="84" t="b">
        <v>0</v>
      </c>
      <c r="I768" s="84" t="b">
        <v>0</v>
      </c>
      <c r="J768" s="84" t="b">
        <v>0</v>
      </c>
      <c r="K768" s="84" t="b">
        <v>0</v>
      </c>
      <c r="L768" s="84" t="b">
        <v>0</v>
      </c>
    </row>
    <row r="769" spans="1:12" ht="15">
      <c r="A769" s="84" t="s">
        <v>602</v>
      </c>
      <c r="B769" s="84" t="s">
        <v>3345</v>
      </c>
      <c r="C769" s="84">
        <v>17</v>
      </c>
      <c r="D769" s="123">
        <v>0.01062974060713297</v>
      </c>
      <c r="E769" s="123">
        <v>1.1722192002463294</v>
      </c>
      <c r="F769" s="84" t="s">
        <v>2706</v>
      </c>
      <c r="G769" s="84" t="b">
        <v>0</v>
      </c>
      <c r="H769" s="84" t="b">
        <v>0</v>
      </c>
      <c r="I769" s="84" t="b">
        <v>0</v>
      </c>
      <c r="J769" s="84" t="b">
        <v>0</v>
      </c>
      <c r="K769" s="84" t="b">
        <v>0</v>
      </c>
      <c r="L769" s="84" t="b">
        <v>0</v>
      </c>
    </row>
    <row r="770" spans="1:12" ht="15">
      <c r="A770" s="84" t="s">
        <v>3345</v>
      </c>
      <c r="B770" s="84" t="s">
        <v>2847</v>
      </c>
      <c r="C770" s="84">
        <v>17</v>
      </c>
      <c r="D770" s="123">
        <v>0.01062974060713297</v>
      </c>
      <c r="E770" s="123">
        <v>1.6134278990753474</v>
      </c>
      <c r="F770" s="84" t="s">
        <v>2706</v>
      </c>
      <c r="G770" s="84" t="b">
        <v>0</v>
      </c>
      <c r="H770" s="84" t="b">
        <v>0</v>
      </c>
      <c r="I770" s="84" t="b">
        <v>0</v>
      </c>
      <c r="J770" s="84" t="b">
        <v>0</v>
      </c>
      <c r="K770" s="84" t="b">
        <v>0</v>
      </c>
      <c r="L770" s="84" t="b">
        <v>0</v>
      </c>
    </row>
    <row r="771" spans="1:12" ht="15">
      <c r="A771" s="84" t="s">
        <v>2847</v>
      </c>
      <c r="B771" s="84" t="s">
        <v>3346</v>
      </c>
      <c r="C771" s="84">
        <v>17</v>
      </c>
      <c r="D771" s="123">
        <v>0.01062974060713297</v>
      </c>
      <c r="E771" s="123">
        <v>1.6382514828003798</v>
      </c>
      <c r="F771" s="84" t="s">
        <v>2706</v>
      </c>
      <c r="G771" s="84" t="b">
        <v>0</v>
      </c>
      <c r="H771" s="84" t="b">
        <v>0</v>
      </c>
      <c r="I771" s="84" t="b">
        <v>0</v>
      </c>
      <c r="J771" s="84" t="b">
        <v>0</v>
      </c>
      <c r="K771" s="84" t="b">
        <v>0</v>
      </c>
      <c r="L771" s="84" t="b">
        <v>0</v>
      </c>
    </row>
    <row r="772" spans="1:12" ht="15">
      <c r="A772" s="84" t="s">
        <v>3346</v>
      </c>
      <c r="B772" s="84" t="s">
        <v>350</v>
      </c>
      <c r="C772" s="84">
        <v>17</v>
      </c>
      <c r="D772" s="123">
        <v>0.01062974060713297</v>
      </c>
      <c r="E772" s="123">
        <v>1.4164027331840234</v>
      </c>
      <c r="F772" s="84" t="s">
        <v>2706</v>
      </c>
      <c r="G772" s="84" t="b">
        <v>0</v>
      </c>
      <c r="H772" s="84" t="b">
        <v>0</v>
      </c>
      <c r="I772" s="84" t="b">
        <v>0</v>
      </c>
      <c r="J772" s="84" t="b">
        <v>0</v>
      </c>
      <c r="K772" s="84" t="b">
        <v>0</v>
      </c>
      <c r="L772" s="84" t="b">
        <v>0</v>
      </c>
    </row>
    <row r="773" spans="1:12" ht="15">
      <c r="A773" s="84" t="s">
        <v>584</v>
      </c>
      <c r="B773" s="84" t="s">
        <v>2785</v>
      </c>
      <c r="C773" s="84">
        <v>17</v>
      </c>
      <c r="D773" s="123">
        <v>0.01062974060713297</v>
      </c>
      <c r="E773" s="123">
        <v>1.236677189473248</v>
      </c>
      <c r="F773" s="84" t="s">
        <v>2706</v>
      </c>
      <c r="G773" s="84" t="b">
        <v>0</v>
      </c>
      <c r="H773" s="84" t="b">
        <v>0</v>
      </c>
      <c r="I773" s="84" t="b">
        <v>0</v>
      </c>
      <c r="J773" s="84" t="b">
        <v>0</v>
      </c>
      <c r="K773" s="84" t="b">
        <v>0</v>
      </c>
      <c r="L773" s="84" t="b">
        <v>0</v>
      </c>
    </row>
    <row r="774" spans="1:12" ht="15">
      <c r="A774" s="84" t="s">
        <v>2785</v>
      </c>
      <c r="B774" s="84" t="s">
        <v>355</v>
      </c>
      <c r="C774" s="84">
        <v>17</v>
      </c>
      <c r="D774" s="123">
        <v>0.01062974060713297</v>
      </c>
      <c r="E774" s="123">
        <v>1.5697434171375377</v>
      </c>
      <c r="F774" s="84" t="s">
        <v>2706</v>
      </c>
      <c r="G774" s="84" t="b">
        <v>0</v>
      </c>
      <c r="H774" s="84" t="b">
        <v>0</v>
      </c>
      <c r="I774" s="84" t="b">
        <v>0</v>
      </c>
      <c r="J774" s="84" t="b">
        <v>0</v>
      </c>
      <c r="K774" s="84" t="b">
        <v>0</v>
      </c>
      <c r="L774" s="84" t="b">
        <v>0</v>
      </c>
    </row>
    <row r="775" spans="1:12" ht="15">
      <c r="A775" s="84" t="s">
        <v>3339</v>
      </c>
      <c r="B775" s="84" t="s">
        <v>2849</v>
      </c>
      <c r="C775" s="84">
        <v>15</v>
      </c>
      <c r="D775" s="123">
        <v>0.0102086487430098</v>
      </c>
      <c r="E775" s="123">
        <v>1.6536884529812264</v>
      </c>
      <c r="F775" s="84" t="s">
        <v>2706</v>
      </c>
      <c r="G775" s="84" t="b">
        <v>0</v>
      </c>
      <c r="H775" s="84" t="b">
        <v>0</v>
      </c>
      <c r="I775" s="84" t="b">
        <v>0</v>
      </c>
      <c r="J775" s="84" t="b">
        <v>0</v>
      </c>
      <c r="K775" s="84" t="b">
        <v>0</v>
      </c>
      <c r="L775" s="84" t="b">
        <v>0</v>
      </c>
    </row>
    <row r="776" spans="1:12" ht="15">
      <c r="A776" s="84" t="s">
        <v>363</v>
      </c>
      <c r="B776" s="84" t="s">
        <v>3339</v>
      </c>
      <c r="C776" s="84">
        <v>14</v>
      </c>
      <c r="D776" s="123">
        <v>0.00995481186236446</v>
      </c>
      <c r="E776" s="123">
        <v>1.6294775584928745</v>
      </c>
      <c r="F776" s="84" t="s">
        <v>2706</v>
      </c>
      <c r="G776" s="84" t="b">
        <v>0</v>
      </c>
      <c r="H776" s="84" t="b">
        <v>0</v>
      </c>
      <c r="I776" s="84" t="b">
        <v>0</v>
      </c>
      <c r="J776" s="84" t="b">
        <v>0</v>
      </c>
      <c r="K776" s="84" t="b">
        <v>0</v>
      </c>
      <c r="L776" s="84" t="b">
        <v>0</v>
      </c>
    </row>
    <row r="777" spans="1:12" ht="15">
      <c r="A777" s="84" t="s">
        <v>2835</v>
      </c>
      <c r="B777" s="84" t="s">
        <v>2836</v>
      </c>
      <c r="C777" s="84">
        <v>13</v>
      </c>
      <c r="D777" s="123">
        <v>0.011781405796006221</v>
      </c>
      <c r="E777" s="123">
        <v>1.814342741856061</v>
      </c>
      <c r="F777" s="84" t="s">
        <v>2706</v>
      </c>
      <c r="G777" s="84" t="b">
        <v>0</v>
      </c>
      <c r="H777" s="84" t="b">
        <v>0</v>
      </c>
      <c r="I777" s="84" t="b">
        <v>0</v>
      </c>
      <c r="J777" s="84" t="b">
        <v>0</v>
      </c>
      <c r="K777" s="84" t="b">
        <v>0</v>
      </c>
      <c r="L777" s="84" t="b">
        <v>0</v>
      </c>
    </row>
    <row r="778" spans="1:12" ht="15">
      <c r="A778" s="84" t="s">
        <v>3352</v>
      </c>
      <c r="B778" s="84" t="s">
        <v>350</v>
      </c>
      <c r="C778" s="84">
        <v>7</v>
      </c>
      <c r="D778" s="123">
        <v>0.007121057985757884</v>
      </c>
      <c r="E778" s="123">
        <v>1.3584107862063366</v>
      </c>
      <c r="F778" s="84" t="s">
        <v>2706</v>
      </c>
      <c r="G778" s="84" t="b">
        <v>0</v>
      </c>
      <c r="H778" s="84" t="b">
        <v>0</v>
      </c>
      <c r="I778" s="84" t="b">
        <v>0</v>
      </c>
      <c r="J778" s="84" t="b">
        <v>0</v>
      </c>
      <c r="K778" s="84" t="b">
        <v>0</v>
      </c>
      <c r="L778" s="84" t="b">
        <v>0</v>
      </c>
    </row>
    <row r="779" spans="1:12" ht="15">
      <c r="A779" s="84" t="s">
        <v>306</v>
      </c>
      <c r="B779" s="84" t="s">
        <v>584</v>
      </c>
      <c r="C779" s="84">
        <v>5</v>
      </c>
      <c r="D779" s="123">
        <v>0.005829745857976795</v>
      </c>
      <c r="E779" s="123">
        <v>0.584624341225143</v>
      </c>
      <c r="F779" s="84" t="s">
        <v>2706</v>
      </c>
      <c r="G779" s="84" t="b">
        <v>0</v>
      </c>
      <c r="H779" s="84" t="b">
        <v>0</v>
      </c>
      <c r="I779" s="84" t="b">
        <v>0</v>
      </c>
      <c r="J779" s="84" t="b">
        <v>0</v>
      </c>
      <c r="K779" s="84" t="b">
        <v>0</v>
      </c>
      <c r="L779" s="84" t="b">
        <v>0</v>
      </c>
    </row>
    <row r="780" spans="1:12" ht="15">
      <c r="A780" s="84" t="s">
        <v>584</v>
      </c>
      <c r="B780" s="84" t="s">
        <v>3363</v>
      </c>
      <c r="C780" s="84">
        <v>5</v>
      </c>
      <c r="D780" s="123">
        <v>0.005829745857976795</v>
      </c>
      <c r="E780" s="123">
        <v>1.3072582637589552</v>
      </c>
      <c r="F780" s="84" t="s">
        <v>2706</v>
      </c>
      <c r="G780" s="84" t="b">
        <v>0</v>
      </c>
      <c r="H780" s="84" t="b">
        <v>0</v>
      </c>
      <c r="I780" s="84" t="b">
        <v>0</v>
      </c>
      <c r="J780" s="84" t="b">
        <v>0</v>
      </c>
      <c r="K780" s="84" t="b">
        <v>0</v>
      </c>
      <c r="L780" s="84" t="b">
        <v>0</v>
      </c>
    </row>
    <row r="781" spans="1:12" ht="15">
      <c r="A781" s="84" t="s">
        <v>3363</v>
      </c>
      <c r="B781" s="84" t="s">
        <v>3364</v>
      </c>
      <c r="C781" s="84">
        <v>5</v>
      </c>
      <c r="D781" s="123">
        <v>0.005829745857976795</v>
      </c>
      <c r="E781" s="123">
        <v>2.2615007731982804</v>
      </c>
      <c r="F781" s="84" t="s">
        <v>2706</v>
      </c>
      <c r="G781" s="84" t="b">
        <v>0</v>
      </c>
      <c r="H781" s="84" t="b">
        <v>0</v>
      </c>
      <c r="I781" s="84" t="b">
        <v>0</v>
      </c>
      <c r="J781" s="84" t="b">
        <v>1</v>
      </c>
      <c r="K781" s="84" t="b">
        <v>0</v>
      </c>
      <c r="L781" s="84" t="b">
        <v>0</v>
      </c>
    </row>
    <row r="782" spans="1:12" ht="15">
      <c r="A782" s="84" t="s">
        <v>3364</v>
      </c>
      <c r="B782" s="84" t="s">
        <v>3347</v>
      </c>
      <c r="C782" s="84">
        <v>5</v>
      </c>
      <c r="D782" s="123">
        <v>0.005829745857976795</v>
      </c>
      <c r="E782" s="123">
        <v>2.2615007731982804</v>
      </c>
      <c r="F782" s="84" t="s">
        <v>2706</v>
      </c>
      <c r="G782" s="84" t="b">
        <v>1</v>
      </c>
      <c r="H782" s="84" t="b">
        <v>0</v>
      </c>
      <c r="I782" s="84" t="b">
        <v>0</v>
      </c>
      <c r="J782" s="84" t="b">
        <v>1</v>
      </c>
      <c r="K782" s="84" t="b">
        <v>0</v>
      </c>
      <c r="L782" s="84" t="b">
        <v>0</v>
      </c>
    </row>
    <row r="783" spans="1:12" ht="15">
      <c r="A783" s="84" t="s">
        <v>3347</v>
      </c>
      <c r="B783" s="84" t="s">
        <v>2838</v>
      </c>
      <c r="C783" s="84">
        <v>5</v>
      </c>
      <c r="D783" s="123">
        <v>0.005829745857976795</v>
      </c>
      <c r="E783" s="123">
        <v>2.0573807905423553</v>
      </c>
      <c r="F783" s="84" t="s">
        <v>2706</v>
      </c>
      <c r="G783" s="84" t="b">
        <v>1</v>
      </c>
      <c r="H783" s="84" t="b">
        <v>0</v>
      </c>
      <c r="I783" s="84" t="b">
        <v>0</v>
      </c>
      <c r="J783" s="84" t="b">
        <v>0</v>
      </c>
      <c r="K783" s="84" t="b">
        <v>0</v>
      </c>
      <c r="L783" s="84" t="b">
        <v>0</v>
      </c>
    </row>
    <row r="784" spans="1:12" ht="15">
      <c r="A784" s="84" t="s">
        <v>2838</v>
      </c>
      <c r="B784" s="84" t="s">
        <v>3365</v>
      </c>
      <c r="C784" s="84">
        <v>5</v>
      </c>
      <c r="D784" s="123">
        <v>0.005829745857976795</v>
      </c>
      <c r="E784" s="123">
        <v>2.0573807905423553</v>
      </c>
      <c r="F784" s="84" t="s">
        <v>2706</v>
      </c>
      <c r="G784" s="84" t="b">
        <v>0</v>
      </c>
      <c r="H784" s="84" t="b">
        <v>0</v>
      </c>
      <c r="I784" s="84" t="b">
        <v>0</v>
      </c>
      <c r="J784" s="84" t="b">
        <v>0</v>
      </c>
      <c r="K784" s="84" t="b">
        <v>0</v>
      </c>
      <c r="L784" s="84" t="b">
        <v>0</v>
      </c>
    </row>
    <row r="785" spans="1:12" ht="15">
      <c r="A785" s="84" t="s">
        <v>3365</v>
      </c>
      <c r="B785" s="84" t="s">
        <v>3366</v>
      </c>
      <c r="C785" s="84">
        <v>5</v>
      </c>
      <c r="D785" s="123">
        <v>0.005829745857976795</v>
      </c>
      <c r="E785" s="123">
        <v>2.2615007731982804</v>
      </c>
      <c r="F785" s="84" t="s">
        <v>2706</v>
      </c>
      <c r="G785" s="84" t="b">
        <v>0</v>
      </c>
      <c r="H785" s="84" t="b">
        <v>0</v>
      </c>
      <c r="I785" s="84" t="b">
        <v>0</v>
      </c>
      <c r="J785" s="84" t="b">
        <v>0</v>
      </c>
      <c r="K785" s="84" t="b">
        <v>0</v>
      </c>
      <c r="L785" s="84" t="b">
        <v>0</v>
      </c>
    </row>
    <row r="786" spans="1:12" ht="15">
      <c r="A786" s="84" t="s">
        <v>3366</v>
      </c>
      <c r="B786" s="84" t="s">
        <v>3367</v>
      </c>
      <c r="C786" s="84">
        <v>5</v>
      </c>
      <c r="D786" s="123">
        <v>0.005829745857976795</v>
      </c>
      <c r="E786" s="123">
        <v>2.2615007731982804</v>
      </c>
      <c r="F786" s="84" t="s">
        <v>2706</v>
      </c>
      <c r="G786" s="84" t="b">
        <v>0</v>
      </c>
      <c r="H786" s="84" t="b">
        <v>0</v>
      </c>
      <c r="I786" s="84" t="b">
        <v>0</v>
      </c>
      <c r="J786" s="84" t="b">
        <v>0</v>
      </c>
      <c r="K786" s="84" t="b">
        <v>0</v>
      </c>
      <c r="L786" s="84" t="b">
        <v>0</v>
      </c>
    </row>
    <row r="787" spans="1:12" ht="15">
      <c r="A787" s="84" t="s">
        <v>3367</v>
      </c>
      <c r="B787" s="84" t="s">
        <v>2901</v>
      </c>
      <c r="C787" s="84">
        <v>5</v>
      </c>
      <c r="D787" s="123">
        <v>0.005829745857976795</v>
      </c>
      <c r="E787" s="123">
        <v>2.2615007731982804</v>
      </c>
      <c r="F787" s="84" t="s">
        <v>2706</v>
      </c>
      <c r="G787" s="84" t="b">
        <v>0</v>
      </c>
      <c r="H787" s="84" t="b">
        <v>0</v>
      </c>
      <c r="I787" s="84" t="b">
        <v>0</v>
      </c>
      <c r="J787" s="84" t="b">
        <v>0</v>
      </c>
      <c r="K787" s="84" t="b">
        <v>0</v>
      </c>
      <c r="L787" s="84" t="b">
        <v>0</v>
      </c>
    </row>
    <row r="788" spans="1:12" ht="15">
      <c r="A788" s="84" t="s">
        <v>2901</v>
      </c>
      <c r="B788" s="84" t="s">
        <v>3353</v>
      </c>
      <c r="C788" s="84">
        <v>5</v>
      </c>
      <c r="D788" s="123">
        <v>0.005829745857976795</v>
      </c>
      <c r="E788" s="123">
        <v>2.2615007731982804</v>
      </c>
      <c r="F788" s="84" t="s">
        <v>2706</v>
      </c>
      <c r="G788" s="84" t="b">
        <v>0</v>
      </c>
      <c r="H788" s="84" t="b">
        <v>0</v>
      </c>
      <c r="I788" s="84" t="b">
        <v>0</v>
      </c>
      <c r="J788" s="84" t="b">
        <v>0</v>
      </c>
      <c r="K788" s="84" t="b">
        <v>0</v>
      </c>
      <c r="L788" s="84" t="b">
        <v>0</v>
      </c>
    </row>
    <row r="789" spans="1:12" ht="15">
      <c r="A789" s="84" t="s">
        <v>3353</v>
      </c>
      <c r="B789" s="84" t="s">
        <v>3368</v>
      </c>
      <c r="C789" s="84">
        <v>5</v>
      </c>
      <c r="D789" s="123">
        <v>0.005829745857976795</v>
      </c>
      <c r="E789" s="123">
        <v>2.2615007731982804</v>
      </c>
      <c r="F789" s="84" t="s">
        <v>2706</v>
      </c>
      <c r="G789" s="84" t="b">
        <v>0</v>
      </c>
      <c r="H789" s="84" t="b">
        <v>0</v>
      </c>
      <c r="I789" s="84" t="b">
        <v>0</v>
      </c>
      <c r="J789" s="84" t="b">
        <v>0</v>
      </c>
      <c r="K789" s="84" t="b">
        <v>0</v>
      </c>
      <c r="L789" s="84" t="b">
        <v>0</v>
      </c>
    </row>
    <row r="790" spans="1:12" ht="15">
      <c r="A790" s="84" t="s">
        <v>3368</v>
      </c>
      <c r="B790" s="84" t="s">
        <v>3369</v>
      </c>
      <c r="C790" s="84">
        <v>5</v>
      </c>
      <c r="D790" s="123">
        <v>0.005829745857976795</v>
      </c>
      <c r="E790" s="123">
        <v>2.2615007731982804</v>
      </c>
      <c r="F790" s="84" t="s">
        <v>2706</v>
      </c>
      <c r="G790" s="84" t="b">
        <v>0</v>
      </c>
      <c r="H790" s="84" t="b">
        <v>0</v>
      </c>
      <c r="I790" s="84" t="b">
        <v>0</v>
      </c>
      <c r="J790" s="84" t="b">
        <v>0</v>
      </c>
      <c r="K790" s="84" t="b">
        <v>0</v>
      </c>
      <c r="L790" s="84" t="b">
        <v>0</v>
      </c>
    </row>
    <row r="791" spans="1:12" ht="15">
      <c r="A791" s="84" t="s">
        <v>355</v>
      </c>
      <c r="B791" s="84" t="s">
        <v>356</v>
      </c>
      <c r="C791" s="84">
        <v>4</v>
      </c>
      <c r="D791" s="123">
        <v>0.00505814058468482</v>
      </c>
      <c r="E791" s="123">
        <v>2.1823195271506552</v>
      </c>
      <c r="F791" s="84" t="s">
        <v>2706</v>
      </c>
      <c r="G791" s="84" t="b">
        <v>0</v>
      </c>
      <c r="H791" s="84" t="b">
        <v>0</v>
      </c>
      <c r="I791" s="84" t="b">
        <v>0</v>
      </c>
      <c r="J791" s="84" t="b">
        <v>0</v>
      </c>
      <c r="K791" s="84" t="b">
        <v>0</v>
      </c>
      <c r="L791" s="84" t="b">
        <v>0</v>
      </c>
    </row>
    <row r="792" spans="1:12" ht="15">
      <c r="A792" s="84" t="s">
        <v>2867</v>
      </c>
      <c r="B792" s="84" t="s">
        <v>2868</v>
      </c>
      <c r="C792" s="84">
        <v>4</v>
      </c>
      <c r="D792" s="123">
        <v>0.00505814058468482</v>
      </c>
      <c r="E792" s="123">
        <v>2.1823195271506552</v>
      </c>
      <c r="F792" s="84" t="s">
        <v>2706</v>
      </c>
      <c r="G792" s="84" t="b">
        <v>0</v>
      </c>
      <c r="H792" s="84" t="b">
        <v>0</v>
      </c>
      <c r="I792" s="84" t="b">
        <v>0</v>
      </c>
      <c r="J792" s="84" t="b">
        <v>0</v>
      </c>
      <c r="K792" s="84" t="b">
        <v>0</v>
      </c>
      <c r="L792" s="84" t="b">
        <v>0</v>
      </c>
    </row>
    <row r="793" spans="1:12" ht="15">
      <c r="A793" s="84" t="s">
        <v>350</v>
      </c>
      <c r="B793" s="84" t="s">
        <v>3473</v>
      </c>
      <c r="C793" s="84">
        <v>4</v>
      </c>
      <c r="D793" s="123">
        <v>0.00505814058468482</v>
      </c>
      <c r="E793" s="123">
        <v>1.2792295401587117</v>
      </c>
      <c r="F793" s="84" t="s">
        <v>2706</v>
      </c>
      <c r="G793" s="84" t="b">
        <v>0</v>
      </c>
      <c r="H793" s="84" t="b">
        <v>0</v>
      </c>
      <c r="I793" s="84" t="b">
        <v>0</v>
      </c>
      <c r="J793" s="84" t="b">
        <v>0</v>
      </c>
      <c r="K793" s="84" t="b">
        <v>0</v>
      </c>
      <c r="L793" s="84" t="b">
        <v>0</v>
      </c>
    </row>
    <row r="794" spans="1:12" ht="15">
      <c r="A794" s="84" t="s">
        <v>3473</v>
      </c>
      <c r="B794" s="84" t="s">
        <v>602</v>
      </c>
      <c r="C794" s="84">
        <v>4</v>
      </c>
      <c r="D794" s="123">
        <v>0.00505814058468482</v>
      </c>
      <c r="E794" s="123">
        <v>1.1896187658921549</v>
      </c>
      <c r="F794" s="84" t="s">
        <v>2706</v>
      </c>
      <c r="G794" s="84" t="b">
        <v>0</v>
      </c>
      <c r="H794" s="84" t="b">
        <v>0</v>
      </c>
      <c r="I794" s="84" t="b">
        <v>0</v>
      </c>
      <c r="J794" s="84" t="b">
        <v>0</v>
      </c>
      <c r="K794" s="84" t="b">
        <v>0</v>
      </c>
      <c r="L794" s="84" t="b">
        <v>0</v>
      </c>
    </row>
    <row r="795" spans="1:12" ht="15">
      <c r="A795" s="84" t="s">
        <v>602</v>
      </c>
      <c r="B795" s="84" t="s">
        <v>3378</v>
      </c>
      <c r="C795" s="84">
        <v>4</v>
      </c>
      <c r="D795" s="123">
        <v>0.00505814058468482</v>
      </c>
      <c r="E795" s="123">
        <v>0.9540047352850672</v>
      </c>
      <c r="F795" s="84" t="s">
        <v>2706</v>
      </c>
      <c r="G795" s="84" t="b">
        <v>0</v>
      </c>
      <c r="H795" s="84" t="b">
        <v>0</v>
      </c>
      <c r="I795" s="84" t="b">
        <v>0</v>
      </c>
      <c r="J795" s="84" t="b">
        <v>0</v>
      </c>
      <c r="K795" s="84" t="b">
        <v>0</v>
      </c>
      <c r="L795" s="84" t="b">
        <v>0</v>
      </c>
    </row>
    <row r="796" spans="1:12" ht="15">
      <c r="A796" s="84" t="s">
        <v>3378</v>
      </c>
      <c r="B796" s="84" t="s">
        <v>3474</v>
      </c>
      <c r="C796" s="84">
        <v>4</v>
      </c>
      <c r="D796" s="123">
        <v>0.00505814058468482</v>
      </c>
      <c r="E796" s="123">
        <v>2.115372737520042</v>
      </c>
      <c r="F796" s="84" t="s">
        <v>2706</v>
      </c>
      <c r="G796" s="84" t="b">
        <v>0</v>
      </c>
      <c r="H796" s="84" t="b">
        <v>0</v>
      </c>
      <c r="I796" s="84" t="b">
        <v>0</v>
      </c>
      <c r="J796" s="84" t="b">
        <v>0</v>
      </c>
      <c r="K796" s="84" t="b">
        <v>0</v>
      </c>
      <c r="L796" s="84" t="b">
        <v>0</v>
      </c>
    </row>
    <row r="797" spans="1:12" ht="15">
      <c r="A797" s="84" t="s">
        <v>3474</v>
      </c>
      <c r="B797" s="84" t="s">
        <v>3475</v>
      </c>
      <c r="C797" s="84">
        <v>4</v>
      </c>
      <c r="D797" s="123">
        <v>0.00505814058468482</v>
      </c>
      <c r="E797" s="123">
        <v>2.3584107862063366</v>
      </c>
      <c r="F797" s="84" t="s">
        <v>2706</v>
      </c>
      <c r="G797" s="84" t="b">
        <v>0</v>
      </c>
      <c r="H797" s="84" t="b">
        <v>0</v>
      </c>
      <c r="I797" s="84" t="b">
        <v>0</v>
      </c>
      <c r="J797" s="84" t="b">
        <v>1</v>
      </c>
      <c r="K797" s="84" t="b">
        <v>0</v>
      </c>
      <c r="L797" s="84" t="b">
        <v>0</v>
      </c>
    </row>
    <row r="798" spans="1:12" ht="15">
      <c r="A798" s="84" t="s">
        <v>3475</v>
      </c>
      <c r="B798" s="84" t="s">
        <v>3371</v>
      </c>
      <c r="C798" s="84">
        <v>4</v>
      </c>
      <c r="D798" s="123">
        <v>0.00505814058468482</v>
      </c>
      <c r="E798" s="123">
        <v>2.115372737520042</v>
      </c>
      <c r="F798" s="84" t="s">
        <v>2706</v>
      </c>
      <c r="G798" s="84" t="b">
        <v>1</v>
      </c>
      <c r="H798" s="84" t="b">
        <v>0</v>
      </c>
      <c r="I798" s="84" t="b">
        <v>0</v>
      </c>
      <c r="J798" s="84" t="b">
        <v>0</v>
      </c>
      <c r="K798" s="84" t="b">
        <v>0</v>
      </c>
      <c r="L798" s="84" t="b">
        <v>0</v>
      </c>
    </row>
    <row r="799" spans="1:12" ht="15">
      <c r="A799" s="84" t="s">
        <v>3371</v>
      </c>
      <c r="B799" s="84" t="s">
        <v>3447</v>
      </c>
      <c r="C799" s="84">
        <v>4</v>
      </c>
      <c r="D799" s="123">
        <v>0.00505814058468482</v>
      </c>
      <c r="E799" s="123">
        <v>2.3584107862063366</v>
      </c>
      <c r="F799" s="84" t="s">
        <v>2706</v>
      </c>
      <c r="G799" s="84" t="b">
        <v>0</v>
      </c>
      <c r="H799" s="84" t="b">
        <v>0</v>
      </c>
      <c r="I799" s="84" t="b">
        <v>0</v>
      </c>
      <c r="J799" s="84" t="b">
        <v>0</v>
      </c>
      <c r="K799" s="84" t="b">
        <v>0</v>
      </c>
      <c r="L799" s="84" t="b">
        <v>0</v>
      </c>
    </row>
    <row r="800" spans="1:12" ht="15">
      <c r="A800" s="84" t="s">
        <v>3447</v>
      </c>
      <c r="B800" s="84" t="s">
        <v>3404</v>
      </c>
      <c r="C800" s="84">
        <v>4</v>
      </c>
      <c r="D800" s="123">
        <v>0.00505814058468482</v>
      </c>
      <c r="E800" s="123">
        <v>2.1823195271506552</v>
      </c>
      <c r="F800" s="84" t="s">
        <v>2706</v>
      </c>
      <c r="G800" s="84" t="b">
        <v>0</v>
      </c>
      <c r="H800" s="84" t="b">
        <v>0</v>
      </c>
      <c r="I800" s="84" t="b">
        <v>0</v>
      </c>
      <c r="J800" s="84" t="b">
        <v>0</v>
      </c>
      <c r="K800" s="84" t="b">
        <v>0</v>
      </c>
      <c r="L800" s="84" t="b">
        <v>0</v>
      </c>
    </row>
    <row r="801" spans="1:12" ht="15">
      <c r="A801" s="84" t="s">
        <v>3404</v>
      </c>
      <c r="B801" s="84" t="s">
        <v>584</v>
      </c>
      <c r="C801" s="84">
        <v>4</v>
      </c>
      <c r="D801" s="123">
        <v>0.00505814058468482</v>
      </c>
      <c r="E801" s="123">
        <v>1.131167004703274</v>
      </c>
      <c r="F801" s="84" t="s">
        <v>2706</v>
      </c>
      <c r="G801" s="84" t="b">
        <v>0</v>
      </c>
      <c r="H801" s="84" t="b">
        <v>0</v>
      </c>
      <c r="I801" s="84" t="b">
        <v>0</v>
      </c>
      <c r="J801" s="84" t="b">
        <v>0</v>
      </c>
      <c r="K801" s="84" t="b">
        <v>0</v>
      </c>
      <c r="L801" s="84" t="b">
        <v>0</v>
      </c>
    </row>
    <row r="802" spans="1:12" ht="15">
      <c r="A802" s="84" t="s">
        <v>350</v>
      </c>
      <c r="B802" s="84" t="s">
        <v>357</v>
      </c>
      <c r="C802" s="84">
        <v>3</v>
      </c>
      <c r="D802" s="123">
        <v>0.004174903719108629</v>
      </c>
      <c r="E802" s="123">
        <v>1.2792295401587117</v>
      </c>
      <c r="F802" s="84" t="s">
        <v>2706</v>
      </c>
      <c r="G802" s="84" t="b">
        <v>0</v>
      </c>
      <c r="H802" s="84" t="b">
        <v>0</v>
      </c>
      <c r="I802" s="84" t="b">
        <v>0</v>
      </c>
      <c r="J802" s="84" t="b">
        <v>0</v>
      </c>
      <c r="K802" s="84" t="b">
        <v>0</v>
      </c>
      <c r="L802" s="84" t="b">
        <v>0</v>
      </c>
    </row>
    <row r="803" spans="1:12" ht="15">
      <c r="A803" s="84" t="s">
        <v>357</v>
      </c>
      <c r="B803" s="84" t="s">
        <v>306</v>
      </c>
      <c r="C803" s="84">
        <v>3</v>
      </c>
      <c r="D803" s="123">
        <v>0.004174903719108629</v>
      </c>
      <c r="E803" s="123">
        <v>2.3584107862063366</v>
      </c>
      <c r="F803" s="84" t="s">
        <v>2706</v>
      </c>
      <c r="G803" s="84" t="b">
        <v>0</v>
      </c>
      <c r="H803" s="84" t="b">
        <v>0</v>
      </c>
      <c r="I803" s="84" t="b">
        <v>0</v>
      </c>
      <c r="J803" s="84" t="b">
        <v>0</v>
      </c>
      <c r="K803" s="84" t="b">
        <v>0</v>
      </c>
      <c r="L803" s="84" t="b">
        <v>0</v>
      </c>
    </row>
    <row r="804" spans="1:12" ht="15">
      <c r="A804" s="84" t="s">
        <v>306</v>
      </c>
      <c r="B804" s="84" t="s">
        <v>378</v>
      </c>
      <c r="C804" s="84">
        <v>3</v>
      </c>
      <c r="D804" s="123">
        <v>0.004174903719108629</v>
      </c>
      <c r="E804" s="123">
        <v>1.3170181010481115</v>
      </c>
      <c r="F804" s="84" t="s">
        <v>2706</v>
      </c>
      <c r="G804" s="84" t="b">
        <v>0</v>
      </c>
      <c r="H804" s="84" t="b">
        <v>0</v>
      </c>
      <c r="I804" s="84" t="b">
        <v>0</v>
      </c>
      <c r="J804" s="84" t="b">
        <v>0</v>
      </c>
      <c r="K804" s="84" t="b">
        <v>0</v>
      </c>
      <c r="L804" s="84" t="b">
        <v>0</v>
      </c>
    </row>
    <row r="805" spans="1:12" ht="15">
      <c r="A805" s="84" t="s">
        <v>378</v>
      </c>
      <c r="B805" s="84" t="s">
        <v>355</v>
      </c>
      <c r="C805" s="84">
        <v>3</v>
      </c>
      <c r="D805" s="123">
        <v>0.004174903719108629</v>
      </c>
      <c r="E805" s="123">
        <v>1.6180480967120927</v>
      </c>
      <c r="F805" s="84" t="s">
        <v>2706</v>
      </c>
      <c r="G805" s="84" t="b">
        <v>0</v>
      </c>
      <c r="H805" s="84" t="b">
        <v>0</v>
      </c>
      <c r="I805" s="84" t="b">
        <v>0</v>
      </c>
      <c r="J805" s="84" t="b">
        <v>0</v>
      </c>
      <c r="K805" s="84" t="b">
        <v>0</v>
      </c>
      <c r="L805" s="84" t="b">
        <v>0</v>
      </c>
    </row>
    <row r="806" spans="1:12" ht="15">
      <c r="A806" s="84" t="s">
        <v>356</v>
      </c>
      <c r="B806" s="84" t="s">
        <v>309</v>
      </c>
      <c r="C806" s="84">
        <v>3</v>
      </c>
      <c r="D806" s="123">
        <v>0.004174903719108629</v>
      </c>
      <c r="E806" s="123">
        <v>2.2334720495980367</v>
      </c>
      <c r="F806" s="84" t="s">
        <v>2706</v>
      </c>
      <c r="G806" s="84" t="b">
        <v>0</v>
      </c>
      <c r="H806" s="84" t="b">
        <v>0</v>
      </c>
      <c r="I806" s="84" t="b">
        <v>0</v>
      </c>
      <c r="J806" s="84" t="b">
        <v>0</v>
      </c>
      <c r="K806" s="84" t="b">
        <v>0</v>
      </c>
      <c r="L806" s="84" t="b">
        <v>0</v>
      </c>
    </row>
    <row r="807" spans="1:12" ht="15">
      <c r="A807" s="84" t="s">
        <v>309</v>
      </c>
      <c r="B807" s="84" t="s">
        <v>363</v>
      </c>
      <c r="C807" s="84">
        <v>3</v>
      </c>
      <c r="D807" s="123">
        <v>0.004174903719108629</v>
      </c>
      <c r="E807" s="123">
        <v>1.8935239879036858</v>
      </c>
      <c r="F807" s="84" t="s">
        <v>2706</v>
      </c>
      <c r="G807" s="84" t="b">
        <v>0</v>
      </c>
      <c r="H807" s="84" t="b">
        <v>0</v>
      </c>
      <c r="I807" s="84" t="b">
        <v>0</v>
      </c>
      <c r="J807" s="84" t="b">
        <v>0</v>
      </c>
      <c r="K807" s="84" t="b">
        <v>0</v>
      </c>
      <c r="L807" s="84" t="b">
        <v>0</v>
      </c>
    </row>
    <row r="808" spans="1:12" ht="15">
      <c r="A808" s="84" t="s">
        <v>363</v>
      </c>
      <c r="B808" s="84" t="s">
        <v>3463</v>
      </c>
      <c r="C808" s="84">
        <v>3</v>
      </c>
      <c r="D808" s="123">
        <v>0.004174903719108629</v>
      </c>
      <c r="E808" s="123">
        <v>1.6594407818703176</v>
      </c>
      <c r="F808" s="84" t="s">
        <v>2706</v>
      </c>
      <c r="G808" s="84" t="b">
        <v>0</v>
      </c>
      <c r="H808" s="84" t="b">
        <v>0</v>
      </c>
      <c r="I808" s="84" t="b">
        <v>0</v>
      </c>
      <c r="J808" s="84" t="b">
        <v>0</v>
      </c>
      <c r="K808" s="84" t="b">
        <v>0</v>
      </c>
      <c r="L808" s="84" t="b">
        <v>0</v>
      </c>
    </row>
    <row r="809" spans="1:12" ht="15">
      <c r="A809" s="84" t="s">
        <v>3463</v>
      </c>
      <c r="B809" s="84" t="s">
        <v>584</v>
      </c>
      <c r="C809" s="84">
        <v>3</v>
      </c>
      <c r="D809" s="123">
        <v>0.004174903719108629</v>
      </c>
      <c r="E809" s="123">
        <v>1.2280770177113305</v>
      </c>
      <c r="F809" s="84" t="s">
        <v>2706</v>
      </c>
      <c r="G809" s="84" t="b">
        <v>0</v>
      </c>
      <c r="H809" s="84" t="b">
        <v>0</v>
      </c>
      <c r="I809" s="84" t="b">
        <v>0</v>
      </c>
      <c r="J809" s="84" t="b">
        <v>0</v>
      </c>
      <c r="K809" s="84" t="b">
        <v>0</v>
      </c>
      <c r="L809" s="84" t="b">
        <v>0</v>
      </c>
    </row>
    <row r="810" spans="1:12" ht="15">
      <c r="A810" s="84" t="s">
        <v>584</v>
      </c>
      <c r="B810" s="84" t="s">
        <v>2845</v>
      </c>
      <c r="C810" s="84">
        <v>3</v>
      </c>
      <c r="D810" s="123">
        <v>0.004174903719108629</v>
      </c>
      <c r="E810" s="123">
        <v>1.0062282680949741</v>
      </c>
      <c r="F810" s="84" t="s">
        <v>2706</v>
      </c>
      <c r="G810" s="84" t="b">
        <v>0</v>
      </c>
      <c r="H810" s="84" t="b">
        <v>0</v>
      </c>
      <c r="I810" s="84" t="b">
        <v>0</v>
      </c>
      <c r="J810" s="84" t="b">
        <v>0</v>
      </c>
      <c r="K810" s="84" t="b">
        <v>0</v>
      </c>
      <c r="L810" s="84" t="b">
        <v>0</v>
      </c>
    </row>
    <row r="811" spans="1:12" ht="15">
      <c r="A811" s="84" t="s">
        <v>306</v>
      </c>
      <c r="B811" s="84" t="s">
        <v>2795</v>
      </c>
      <c r="C811" s="84">
        <v>3</v>
      </c>
      <c r="D811" s="123">
        <v>0.004174903719108629</v>
      </c>
      <c r="E811" s="123">
        <v>1.6180480967120927</v>
      </c>
      <c r="F811" s="84" t="s">
        <v>2706</v>
      </c>
      <c r="G811" s="84" t="b">
        <v>0</v>
      </c>
      <c r="H811" s="84" t="b">
        <v>0</v>
      </c>
      <c r="I811" s="84" t="b">
        <v>0</v>
      </c>
      <c r="J811" s="84" t="b">
        <v>0</v>
      </c>
      <c r="K811" s="84" t="b">
        <v>0</v>
      </c>
      <c r="L811" s="84" t="b">
        <v>0</v>
      </c>
    </row>
    <row r="812" spans="1:12" ht="15">
      <c r="A812" s="84" t="s">
        <v>2795</v>
      </c>
      <c r="B812" s="84" t="s">
        <v>3332</v>
      </c>
      <c r="C812" s="84">
        <v>3</v>
      </c>
      <c r="D812" s="123">
        <v>0.004174903719108629</v>
      </c>
      <c r="E812" s="123">
        <v>2.4833495228146365</v>
      </c>
      <c r="F812" s="84" t="s">
        <v>2706</v>
      </c>
      <c r="G812" s="84" t="b">
        <v>0</v>
      </c>
      <c r="H812" s="84" t="b">
        <v>0</v>
      </c>
      <c r="I812" s="84" t="b">
        <v>0</v>
      </c>
      <c r="J812" s="84" t="b">
        <v>0</v>
      </c>
      <c r="K812" s="84" t="b">
        <v>1</v>
      </c>
      <c r="L812" s="84" t="b">
        <v>0</v>
      </c>
    </row>
    <row r="813" spans="1:12" ht="15">
      <c r="A813" s="84" t="s">
        <v>3332</v>
      </c>
      <c r="B813" s="84" t="s">
        <v>3333</v>
      </c>
      <c r="C813" s="84">
        <v>3</v>
      </c>
      <c r="D813" s="123">
        <v>0.004174903719108629</v>
      </c>
      <c r="E813" s="123">
        <v>2.4833495228146365</v>
      </c>
      <c r="F813" s="84" t="s">
        <v>2706</v>
      </c>
      <c r="G813" s="84" t="b">
        <v>0</v>
      </c>
      <c r="H813" s="84" t="b">
        <v>1</v>
      </c>
      <c r="I813" s="84" t="b">
        <v>0</v>
      </c>
      <c r="J813" s="84" t="b">
        <v>0</v>
      </c>
      <c r="K813" s="84" t="b">
        <v>1</v>
      </c>
      <c r="L813" s="84" t="b">
        <v>0</v>
      </c>
    </row>
    <row r="814" spans="1:12" ht="15">
      <c r="A814" s="84" t="s">
        <v>3333</v>
      </c>
      <c r="B814" s="84" t="s">
        <v>3331</v>
      </c>
      <c r="C814" s="84">
        <v>3</v>
      </c>
      <c r="D814" s="123">
        <v>0.004174903719108629</v>
      </c>
      <c r="E814" s="123">
        <v>2.4833495228146365</v>
      </c>
      <c r="F814" s="84" t="s">
        <v>2706</v>
      </c>
      <c r="G814" s="84" t="b">
        <v>0</v>
      </c>
      <c r="H814" s="84" t="b">
        <v>1</v>
      </c>
      <c r="I814" s="84" t="b">
        <v>0</v>
      </c>
      <c r="J814" s="84" t="b">
        <v>1</v>
      </c>
      <c r="K814" s="84" t="b">
        <v>0</v>
      </c>
      <c r="L814" s="84" t="b">
        <v>0</v>
      </c>
    </row>
    <row r="815" spans="1:12" ht="15">
      <c r="A815" s="84" t="s">
        <v>3331</v>
      </c>
      <c r="B815" s="84" t="s">
        <v>3334</v>
      </c>
      <c r="C815" s="84">
        <v>3</v>
      </c>
      <c r="D815" s="123">
        <v>0.004174903719108629</v>
      </c>
      <c r="E815" s="123">
        <v>2.4833495228146365</v>
      </c>
      <c r="F815" s="84" t="s">
        <v>2706</v>
      </c>
      <c r="G815" s="84" t="b">
        <v>1</v>
      </c>
      <c r="H815" s="84" t="b">
        <v>0</v>
      </c>
      <c r="I815" s="84" t="b">
        <v>0</v>
      </c>
      <c r="J815" s="84" t="b">
        <v>0</v>
      </c>
      <c r="K815" s="84" t="b">
        <v>0</v>
      </c>
      <c r="L815" s="84" t="b">
        <v>0</v>
      </c>
    </row>
    <row r="816" spans="1:12" ht="15">
      <c r="A816" s="84" t="s">
        <v>3334</v>
      </c>
      <c r="B816" s="84" t="s">
        <v>2838</v>
      </c>
      <c r="C816" s="84">
        <v>3</v>
      </c>
      <c r="D816" s="123">
        <v>0.004174903719108629</v>
      </c>
      <c r="E816" s="123">
        <v>2.0573807905423553</v>
      </c>
      <c r="F816" s="84" t="s">
        <v>2706</v>
      </c>
      <c r="G816" s="84" t="b">
        <v>0</v>
      </c>
      <c r="H816" s="84" t="b">
        <v>0</v>
      </c>
      <c r="I816" s="84" t="b">
        <v>0</v>
      </c>
      <c r="J816" s="84" t="b">
        <v>0</v>
      </c>
      <c r="K816" s="84" t="b">
        <v>0</v>
      </c>
      <c r="L816" s="84" t="b">
        <v>0</v>
      </c>
    </row>
    <row r="817" spans="1:12" ht="15">
      <c r="A817" s="84" t="s">
        <v>2838</v>
      </c>
      <c r="B817" s="84" t="s">
        <v>2840</v>
      </c>
      <c r="C817" s="84">
        <v>3</v>
      </c>
      <c r="D817" s="123">
        <v>0.004174903719108629</v>
      </c>
      <c r="E817" s="123">
        <v>1.756350794878374</v>
      </c>
      <c r="F817" s="84" t="s">
        <v>2706</v>
      </c>
      <c r="G817" s="84" t="b">
        <v>0</v>
      </c>
      <c r="H817" s="84" t="b">
        <v>0</v>
      </c>
      <c r="I817" s="84" t="b">
        <v>0</v>
      </c>
      <c r="J817" s="84" t="b">
        <v>0</v>
      </c>
      <c r="K817" s="84" t="b">
        <v>0</v>
      </c>
      <c r="L817" s="84" t="b">
        <v>0</v>
      </c>
    </row>
    <row r="818" spans="1:12" ht="15">
      <c r="A818" s="84" t="s">
        <v>2840</v>
      </c>
      <c r="B818" s="84" t="s">
        <v>2839</v>
      </c>
      <c r="C818" s="84">
        <v>3</v>
      </c>
      <c r="D818" s="123">
        <v>0.004174903719108629</v>
      </c>
      <c r="E818" s="123">
        <v>1.8812895314866742</v>
      </c>
      <c r="F818" s="84" t="s">
        <v>2706</v>
      </c>
      <c r="G818" s="84" t="b">
        <v>0</v>
      </c>
      <c r="H818" s="84" t="b">
        <v>0</v>
      </c>
      <c r="I818" s="84" t="b">
        <v>0</v>
      </c>
      <c r="J818" s="84" t="b">
        <v>0</v>
      </c>
      <c r="K818" s="84" t="b">
        <v>0</v>
      </c>
      <c r="L818" s="84" t="b">
        <v>0</v>
      </c>
    </row>
    <row r="819" spans="1:12" ht="15">
      <c r="A819" s="84" t="s">
        <v>2839</v>
      </c>
      <c r="B819" s="84" t="s">
        <v>589</v>
      </c>
      <c r="C819" s="84">
        <v>3</v>
      </c>
      <c r="D819" s="123">
        <v>0.004174903719108629</v>
      </c>
      <c r="E819" s="123">
        <v>2.1823195271506552</v>
      </c>
      <c r="F819" s="84" t="s">
        <v>2706</v>
      </c>
      <c r="G819" s="84" t="b">
        <v>0</v>
      </c>
      <c r="H819" s="84" t="b">
        <v>0</v>
      </c>
      <c r="I819" s="84" t="b">
        <v>0</v>
      </c>
      <c r="J819" s="84" t="b">
        <v>0</v>
      </c>
      <c r="K819" s="84" t="b">
        <v>0</v>
      </c>
      <c r="L819" s="84" t="b">
        <v>0</v>
      </c>
    </row>
    <row r="820" spans="1:12" ht="15">
      <c r="A820" s="84" t="s">
        <v>589</v>
      </c>
      <c r="B820" s="84" t="s">
        <v>3335</v>
      </c>
      <c r="C820" s="84">
        <v>3</v>
      </c>
      <c r="D820" s="123">
        <v>0.004174903719108629</v>
      </c>
      <c r="E820" s="123">
        <v>2.4833495228146365</v>
      </c>
      <c r="F820" s="84" t="s">
        <v>2706</v>
      </c>
      <c r="G820" s="84" t="b">
        <v>0</v>
      </c>
      <c r="H820" s="84" t="b">
        <v>0</v>
      </c>
      <c r="I820" s="84" t="b">
        <v>0</v>
      </c>
      <c r="J820" s="84" t="b">
        <v>1</v>
      </c>
      <c r="K820" s="84" t="b">
        <v>0</v>
      </c>
      <c r="L820" s="84" t="b">
        <v>0</v>
      </c>
    </row>
    <row r="821" spans="1:12" ht="15">
      <c r="A821" s="84" t="s">
        <v>3335</v>
      </c>
      <c r="B821" s="84" t="s">
        <v>3336</v>
      </c>
      <c r="C821" s="84">
        <v>3</v>
      </c>
      <c r="D821" s="123">
        <v>0.004174903719108629</v>
      </c>
      <c r="E821" s="123">
        <v>2.4833495228146365</v>
      </c>
      <c r="F821" s="84" t="s">
        <v>2706</v>
      </c>
      <c r="G821" s="84" t="b">
        <v>1</v>
      </c>
      <c r="H821" s="84" t="b">
        <v>0</v>
      </c>
      <c r="I821" s="84" t="b">
        <v>0</v>
      </c>
      <c r="J821" s="84" t="b">
        <v>0</v>
      </c>
      <c r="K821" s="84" t="b">
        <v>0</v>
      </c>
      <c r="L821" s="84" t="b">
        <v>0</v>
      </c>
    </row>
    <row r="822" spans="1:12" ht="15">
      <c r="A822" s="84" t="s">
        <v>3336</v>
      </c>
      <c r="B822" s="84" t="s">
        <v>3337</v>
      </c>
      <c r="C822" s="84">
        <v>3</v>
      </c>
      <c r="D822" s="123">
        <v>0.004174903719108629</v>
      </c>
      <c r="E822" s="123">
        <v>2.4833495228146365</v>
      </c>
      <c r="F822" s="84" t="s">
        <v>2706</v>
      </c>
      <c r="G822" s="84" t="b">
        <v>0</v>
      </c>
      <c r="H822" s="84" t="b">
        <v>0</v>
      </c>
      <c r="I822" s="84" t="b">
        <v>0</v>
      </c>
      <c r="J822" s="84" t="b">
        <v>0</v>
      </c>
      <c r="K822" s="84" t="b">
        <v>0</v>
      </c>
      <c r="L822" s="84" t="b">
        <v>0</v>
      </c>
    </row>
    <row r="823" spans="1:12" ht="15">
      <c r="A823" s="84" t="s">
        <v>350</v>
      </c>
      <c r="B823" s="84" t="s">
        <v>3373</v>
      </c>
      <c r="C823" s="84">
        <v>3</v>
      </c>
      <c r="D823" s="123">
        <v>0.004174903719108629</v>
      </c>
      <c r="E823" s="123">
        <v>1.0573807905423553</v>
      </c>
      <c r="F823" s="84" t="s">
        <v>2706</v>
      </c>
      <c r="G823" s="84" t="b">
        <v>0</v>
      </c>
      <c r="H823" s="84" t="b">
        <v>0</v>
      </c>
      <c r="I823" s="84" t="b">
        <v>0</v>
      </c>
      <c r="J823" s="84" t="b">
        <v>0</v>
      </c>
      <c r="K823" s="84" t="b">
        <v>0</v>
      </c>
      <c r="L823" s="84" t="b">
        <v>0</v>
      </c>
    </row>
    <row r="824" spans="1:12" ht="15">
      <c r="A824" s="84" t="s">
        <v>3373</v>
      </c>
      <c r="B824" s="84" t="s">
        <v>3388</v>
      </c>
      <c r="C824" s="84">
        <v>3</v>
      </c>
      <c r="D824" s="123">
        <v>0.004174903719108629</v>
      </c>
      <c r="E824" s="123">
        <v>2.26150077319828</v>
      </c>
      <c r="F824" s="84" t="s">
        <v>2706</v>
      </c>
      <c r="G824" s="84" t="b">
        <v>0</v>
      </c>
      <c r="H824" s="84" t="b">
        <v>0</v>
      </c>
      <c r="I824" s="84" t="b">
        <v>0</v>
      </c>
      <c r="J824" s="84" t="b">
        <v>1</v>
      </c>
      <c r="K824" s="84" t="b">
        <v>0</v>
      </c>
      <c r="L824" s="84" t="b">
        <v>0</v>
      </c>
    </row>
    <row r="825" spans="1:12" ht="15">
      <c r="A825" s="84" t="s">
        <v>3388</v>
      </c>
      <c r="B825" s="84" t="s">
        <v>3357</v>
      </c>
      <c r="C825" s="84">
        <v>3</v>
      </c>
      <c r="D825" s="123">
        <v>0.004174903719108629</v>
      </c>
      <c r="E825" s="123">
        <v>2.1823195271506552</v>
      </c>
      <c r="F825" s="84" t="s">
        <v>2706</v>
      </c>
      <c r="G825" s="84" t="b">
        <v>1</v>
      </c>
      <c r="H825" s="84" t="b">
        <v>0</v>
      </c>
      <c r="I825" s="84" t="b">
        <v>0</v>
      </c>
      <c r="J825" s="84" t="b">
        <v>0</v>
      </c>
      <c r="K825" s="84" t="b">
        <v>0</v>
      </c>
      <c r="L825" s="84" t="b">
        <v>0</v>
      </c>
    </row>
    <row r="826" spans="1:12" ht="15">
      <c r="A826" s="84" t="s">
        <v>3357</v>
      </c>
      <c r="B826" s="84" t="s">
        <v>3394</v>
      </c>
      <c r="C826" s="84">
        <v>3</v>
      </c>
      <c r="D826" s="123">
        <v>0.004174903719108629</v>
      </c>
      <c r="E826" s="123">
        <v>2.1823195271506552</v>
      </c>
      <c r="F826" s="84" t="s">
        <v>2706</v>
      </c>
      <c r="G826" s="84" t="b">
        <v>0</v>
      </c>
      <c r="H826" s="84" t="b">
        <v>0</v>
      </c>
      <c r="I826" s="84" t="b">
        <v>0</v>
      </c>
      <c r="J826" s="84" t="b">
        <v>0</v>
      </c>
      <c r="K826" s="84" t="b">
        <v>0</v>
      </c>
      <c r="L826" s="84" t="b">
        <v>0</v>
      </c>
    </row>
    <row r="827" spans="1:12" ht="15">
      <c r="A827" s="84" t="s">
        <v>3394</v>
      </c>
      <c r="B827" s="84" t="s">
        <v>3413</v>
      </c>
      <c r="C827" s="84">
        <v>3</v>
      </c>
      <c r="D827" s="123">
        <v>0.004174903719108629</v>
      </c>
      <c r="E827" s="123">
        <v>2.4833495228146365</v>
      </c>
      <c r="F827" s="84" t="s">
        <v>2706</v>
      </c>
      <c r="G827" s="84" t="b">
        <v>0</v>
      </c>
      <c r="H827" s="84" t="b">
        <v>0</v>
      </c>
      <c r="I827" s="84" t="b">
        <v>0</v>
      </c>
      <c r="J827" s="84" t="b">
        <v>0</v>
      </c>
      <c r="K827" s="84" t="b">
        <v>0</v>
      </c>
      <c r="L827" s="84" t="b">
        <v>0</v>
      </c>
    </row>
    <row r="828" spans="1:12" ht="15">
      <c r="A828" s="84" t="s">
        <v>3413</v>
      </c>
      <c r="B828" s="84" t="s">
        <v>3414</v>
      </c>
      <c r="C828" s="84">
        <v>3</v>
      </c>
      <c r="D828" s="123">
        <v>0.004174903719108629</v>
      </c>
      <c r="E828" s="123">
        <v>2.4833495228146365</v>
      </c>
      <c r="F828" s="84" t="s">
        <v>2706</v>
      </c>
      <c r="G828" s="84" t="b">
        <v>0</v>
      </c>
      <c r="H828" s="84" t="b">
        <v>0</v>
      </c>
      <c r="I828" s="84" t="b">
        <v>0</v>
      </c>
      <c r="J828" s="84" t="b">
        <v>0</v>
      </c>
      <c r="K828" s="84" t="b">
        <v>0</v>
      </c>
      <c r="L828" s="84" t="b">
        <v>0</v>
      </c>
    </row>
    <row r="829" spans="1:12" ht="15">
      <c r="A829" s="84" t="s">
        <v>3414</v>
      </c>
      <c r="B829" s="84" t="s">
        <v>602</v>
      </c>
      <c r="C829" s="84">
        <v>3</v>
      </c>
      <c r="D829" s="123">
        <v>0.004174903719108629</v>
      </c>
      <c r="E829" s="123">
        <v>1.1896187658921549</v>
      </c>
      <c r="F829" s="84" t="s">
        <v>2706</v>
      </c>
      <c r="G829" s="84" t="b">
        <v>0</v>
      </c>
      <c r="H829" s="84" t="b">
        <v>0</v>
      </c>
      <c r="I829" s="84" t="b">
        <v>0</v>
      </c>
      <c r="J829" s="84" t="b">
        <v>0</v>
      </c>
      <c r="K829" s="84" t="b">
        <v>0</v>
      </c>
      <c r="L829" s="84" t="b">
        <v>0</v>
      </c>
    </row>
    <row r="830" spans="1:12" ht="15">
      <c r="A830" s="84" t="s">
        <v>584</v>
      </c>
      <c r="B830" s="84" t="s">
        <v>3371</v>
      </c>
      <c r="C830" s="84">
        <v>3</v>
      </c>
      <c r="D830" s="123">
        <v>0.004174903719108629</v>
      </c>
      <c r="E830" s="123">
        <v>0.9392814784643608</v>
      </c>
      <c r="F830" s="84" t="s">
        <v>2706</v>
      </c>
      <c r="G830" s="84" t="b">
        <v>0</v>
      </c>
      <c r="H830" s="84" t="b">
        <v>0</v>
      </c>
      <c r="I830" s="84" t="b">
        <v>0</v>
      </c>
      <c r="J830" s="84" t="b">
        <v>0</v>
      </c>
      <c r="K830" s="84" t="b">
        <v>0</v>
      </c>
      <c r="L830" s="84" t="b">
        <v>0</v>
      </c>
    </row>
    <row r="831" spans="1:12" ht="15">
      <c r="A831" s="84" t="s">
        <v>309</v>
      </c>
      <c r="B831" s="84" t="s">
        <v>3352</v>
      </c>
      <c r="C831" s="84">
        <v>3</v>
      </c>
      <c r="D831" s="123">
        <v>0.004174903719108629</v>
      </c>
      <c r="E831" s="123">
        <v>1.7473959522254476</v>
      </c>
      <c r="F831" s="84" t="s">
        <v>2706</v>
      </c>
      <c r="G831" s="84" t="b">
        <v>0</v>
      </c>
      <c r="H831" s="84" t="b">
        <v>0</v>
      </c>
      <c r="I831" s="84" t="b">
        <v>0</v>
      </c>
      <c r="J831" s="84" t="b">
        <v>0</v>
      </c>
      <c r="K831" s="84" t="b">
        <v>0</v>
      </c>
      <c r="L831" s="84" t="b">
        <v>0</v>
      </c>
    </row>
    <row r="832" spans="1:12" ht="15">
      <c r="A832" s="84" t="s">
        <v>306</v>
      </c>
      <c r="B832" s="84" t="s">
        <v>3352</v>
      </c>
      <c r="C832" s="84">
        <v>3</v>
      </c>
      <c r="D832" s="123">
        <v>0.004174903719108629</v>
      </c>
      <c r="E832" s="123">
        <v>1.2500713114174984</v>
      </c>
      <c r="F832" s="84" t="s">
        <v>2706</v>
      </c>
      <c r="G832" s="84" t="b">
        <v>0</v>
      </c>
      <c r="H832" s="84" t="b">
        <v>0</v>
      </c>
      <c r="I832" s="84" t="b">
        <v>0</v>
      </c>
      <c r="J832" s="84" t="b">
        <v>0</v>
      </c>
      <c r="K832" s="84" t="b">
        <v>0</v>
      </c>
      <c r="L832" s="84" t="b">
        <v>0</v>
      </c>
    </row>
    <row r="833" spans="1:12" ht="15">
      <c r="A833" s="84" t="s">
        <v>350</v>
      </c>
      <c r="B833" s="84" t="s">
        <v>2848</v>
      </c>
      <c r="C833" s="84">
        <v>3</v>
      </c>
      <c r="D833" s="123">
        <v>0.004174903719108629</v>
      </c>
      <c r="E833" s="123">
        <v>0.45532079921439295</v>
      </c>
      <c r="F833" s="84" t="s">
        <v>2706</v>
      </c>
      <c r="G833" s="84" t="b">
        <v>0</v>
      </c>
      <c r="H833" s="84" t="b">
        <v>0</v>
      </c>
      <c r="I833" s="84" t="b">
        <v>0</v>
      </c>
      <c r="J833" s="84" t="b">
        <v>0</v>
      </c>
      <c r="K833" s="84" t="b">
        <v>0</v>
      </c>
      <c r="L833" s="84" t="b">
        <v>0</v>
      </c>
    </row>
    <row r="834" spans="1:12" ht="15">
      <c r="A834" s="84" t="s">
        <v>602</v>
      </c>
      <c r="B834" s="84" t="s">
        <v>3362</v>
      </c>
      <c r="C834" s="84">
        <v>3</v>
      </c>
      <c r="D834" s="123">
        <v>0.004174903719108629</v>
      </c>
      <c r="E834" s="123">
        <v>1.0721040473630616</v>
      </c>
      <c r="F834" s="84" t="s">
        <v>2706</v>
      </c>
      <c r="G834" s="84" t="b">
        <v>0</v>
      </c>
      <c r="H834" s="84" t="b">
        <v>0</v>
      </c>
      <c r="I834" s="84" t="b">
        <v>0</v>
      </c>
      <c r="J834" s="84" t="b">
        <v>0</v>
      </c>
      <c r="K834" s="84" t="b">
        <v>0</v>
      </c>
      <c r="L834" s="84" t="b">
        <v>0</v>
      </c>
    </row>
    <row r="835" spans="1:12" ht="15">
      <c r="A835" s="84" t="s">
        <v>3362</v>
      </c>
      <c r="B835" s="84" t="s">
        <v>3426</v>
      </c>
      <c r="C835" s="84">
        <v>3</v>
      </c>
      <c r="D835" s="123">
        <v>0.004174903719108629</v>
      </c>
      <c r="E835" s="123">
        <v>2.2334720495980367</v>
      </c>
      <c r="F835" s="84" t="s">
        <v>2706</v>
      </c>
      <c r="G835" s="84" t="b">
        <v>0</v>
      </c>
      <c r="H835" s="84" t="b">
        <v>0</v>
      </c>
      <c r="I835" s="84" t="b">
        <v>0</v>
      </c>
      <c r="J835" s="84" t="b">
        <v>0</v>
      </c>
      <c r="K835" s="84" t="b">
        <v>0</v>
      </c>
      <c r="L835" s="84" t="b">
        <v>0</v>
      </c>
    </row>
    <row r="836" spans="1:12" ht="15">
      <c r="A836" s="84" t="s">
        <v>3426</v>
      </c>
      <c r="B836" s="84" t="s">
        <v>3452</v>
      </c>
      <c r="C836" s="84">
        <v>3</v>
      </c>
      <c r="D836" s="123">
        <v>0.004174903719108629</v>
      </c>
      <c r="E836" s="123">
        <v>2.3584107862063366</v>
      </c>
      <c r="F836" s="84" t="s">
        <v>2706</v>
      </c>
      <c r="G836" s="84" t="b">
        <v>0</v>
      </c>
      <c r="H836" s="84" t="b">
        <v>0</v>
      </c>
      <c r="I836" s="84" t="b">
        <v>0</v>
      </c>
      <c r="J836" s="84" t="b">
        <v>0</v>
      </c>
      <c r="K836" s="84" t="b">
        <v>1</v>
      </c>
      <c r="L836" s="84" t="b">
        <v>0</v>
      </c>
    </row>
    <row r="837" spans="1:12" ht="15">
      <c r="A837" s="84" t="s">
        <v>3452</v>
      </c>
      <c r="B837" s="84" t="s">
        <v>3378</v>
      </c>
      <c r="C837" s="84">
        <v>3</v>
      </c>
      <c r="D837" s="123">
        <v>0.004174903719108629</v>
      </c>
      <c r="E837" s="123">
        <v>2.115372737520042</v>
      </c>
      <c r="F837" s="84" t="s">
        <v>2706</v>
      </c>
      <c r="G837" s="84" t="b">
        <v>0</v>
      </c>
      <c r="H837" s="84" t="b">
        <v>1</v>
      </c>
      <c r="I837" s="84" t="b">
        <v>0</v>
      </c>
      <c r="J837" s="84" t="b">
        <v>0</v>
      </c>
      <c r="K837" s="84" t="b">
        <v>0</v>
      </c>
      <c r="L837" s="84" t="b">
        <v>0</v>
      </c>
    </row>
    <row r="838" spans="1:12" ht="15">
      <c r="A838" s="84" t="s">
        <v>3378</v>
      </c>
      <c r="B838" s="84" t="s">
        <v>3411</v>
      </c>
      <c r="C838" s="84">
        <v>3</v>
      </c>
      <c r="D838" s="123">
        <v>0.004174903719108629</v>
      </c>
      <c r="E838" s="123">
        <v>2.115372737520042</v>
      </c>
      <c r="F838" s="84" t="s">
        <v>2706</v>
      </c>
      <c r="G838" s="84" t="b">
        <v>0</v>
      </c>
      <c r="H838" s="84" t="b">
        <v>0</v>
      </c>
      <c r="I838" s="84" t="b">
        <v>0</v>
      </c>
      <c r="J838" s="84" t="b">
        <v>0</v>
      </c>
      <c r="K838" s="84" t="b">
        <v>0</v>
      </c>
      <c r="L838" s="84" t="b">
        <v>0</v>
      </c>
    </row>
    <row r="839" spans="1:12" ht="15">
      <c r="A839" s="84" t="s">
        <v>3411</v>
      </c>
      <c r="B839" s="84" t="s">
        <v>3419</v>
      </c>
      <c r="C839" s="84">
        <v>3</v>
      </c>
      <c r="D839" s="123">
        <v>0.004174903719108629</v>
      </c>
      <c r="E839" s="123">
        <v>2.4833495228146365</v>
      </c>
      <c r="F839" s="84" t="s">
        <v>2706</v>
      </c>
      <c r="G839" s="84" t="b">
        <v>0</v>
      </c>
      <c r="H839" s="84" t="b">
        <v>0</v>
      </c>
      <c r="I839" s="84" t="b">
        <v>0</v>
      </c>
      <c r="J839" s="84" t="b">
        <v>1</v>
      </c>
      <c r="K839" s="84" t="b">
        <v>0</v>
      </c>
      <c r="L839" s="84" t="b">
        <v>0</v>
      </c>
    </row>
    <row r="840" spans="1:12" ht="15">
      <c r="A840" s="84" t="s">
        <v>3419</v>
      </c>
      <c r="B840" s="84" t="s">
        <v>3453</v>
      </c>
      <c r="C840" s="84">
        <v>3</v>
      </c>
      <c r="D840" s="123">
        <v>0.004174903719108629</v>
      </c>
      <c r="E840" s="123">
        <v>2.4833495228146365</v>
      </c>
      <c r="F840" s="84" t="s">
        <v>2706</v>
      </c>
      <c r="G840" s="84" t="b">
        <v>1</v>
      </c>
      <c r="H840" s="84" t="b">
        <v>0</v>
      </c>
      <c r="I840" s="84" t="b">
        <v>0</v>
      </c>
      <c r="J840" s="84" t="b">
        <v>1</v>
      </c>
      <c r="K840" s="84" t="b">
        <v>0</v>
      </c>
      <c r="L840" s="84" t="b">
        <v>0</v>
      </c>
    </row>
    <row r="841" spans="1:12" ht="15">
      <c r="A841" s="84" t="s">
        <v>3453</v>
      </c>
      <c r="B841" s="84" t="s">
        <v>3405</v>
      </c>
      <c r="C841" s="84">
        <v>3</v>
      </c>
      <c r="D841" s="123">
        <v>0.004174903719108629</v>
      </c>
      <c r="E841" s="123">
        <v>2.3584107862063366</v>
      </c>
      <c r="F841" s="84" t="s">
        <v>2706</v>
      </c>
      <c r="G841" s="84" t="b">
        <v>1</v>
      </c>
      <c r="H841" s="84" t="b">
        <v>0</v>
      </c>
      <c r="I841" s="84" t="b">
        <v>0</v>
      </c>
      <c r="J841" s="84" t="b">
        <v>0</v>
      </c>
      <c r="K841" s="84" t="b">
        <v>0</v>
      </c>
      <c r="L841" s="84" t="b">
        <v>0</v>
      </c>
    </row>
    <row r="842" spans="1:12" ht="15">
      <c r="A842" s="84" t="s">
        <v>306</v>
      </c>
      <c r="B842" s="84" t="s">
        <v>2875</v>
      </c>
      <c r="C842" s="84">
        <v>3</v>
      </c>
      <c r="D842" s="123">
        <v>0.004174903719108629</v>
      </c>
      <c r="E842" s="123">
        <v>1.3961993470957363</v>
      </c>
      <c r="F842" s="84" t="s">
        <v>2706</v>
      </c>
      <c r="G842" s="84" t="b">
        <v>0</v>
      </c>
      <c r="H842" s="84" t="b">
        <v>0</v>
      </c>
      <c r="I842" s="84" t="b">
        <v>0</v>
      </c>
      <c r="J842" s="84" t="b">
        <v>0</v>
      </c>
      <c r="K842" s="84" t="b">
        <v>0</v>
      </c>
      <c r="L842" s="84" t="b">
        <v>0</v>
      </c>
    </row>
    <row r="843" spans="1:12" ht="15">
      <c r="A843" s="84" t="s">
        <v>2875</v>
      </c>
      <c r="B843" s="84" t="s">
        <v>2856</v>
      </c>
      <c r="C843" s="84">
        <v>3</v>
      </c>
      <c r="D843" s="123">
        <v>0.004174903719108629</v>
      </c>
      <c r="E843" s="123">
        <v>2.0573807905423553</v>
      </c>
      <c r="F843" s="84" t="s">
        <v>2706</v>
      </c>
      <c r="G843" s="84" t="b">
        <v>0</v>
      </c>
      <c r="H843" s="84" t="b">
        <v>0</v>
      </c>
      <c r="I843" s="84" t="b">
        <v>0</v>
      </c>
      <c r="J843" s="84" t="b">
        <v>1</v>
      </c>
      <c r="K843" s="84" t="b">
        <v>0</v>
      </c>
      <c r="L843" s="84" t="b">
        <v>0</v>
      </c>
    </row>
    <row r="844" spans="1:12" ht="15">
      <c r="A844" s="84" t="s">
        <v>2856</v>
      </c>
      <c r="B844" s="84" t="s">
        <v>3382</v>
      </c>
      <c r="C844" s="84">
        <v>3</v>
      </c>
      <c r="D844" s="123">
        <v>0.004174903719108629</v>
      </c>
      <c r="E844" s="123">
        <v>2.26150077319828</v>
      </c>
      <c r="F844" s="84" t="s">
        <v>2706</v>
      </c>
      <c r="G844" s="84" t="b">
        <v>1</v>
      </c>
      <c r="H844" s="84" t="b">
        <v>0</v>
      </c>
      <c r="I844" s="84" t="b">
        <v>0</v>
      </c>
      <c r="J844" s="84" t="b">
        <v>0</v>
      </c>
      <c r="K844" s="84" t="b">
        <v>0</v>
      </c>
      <c r="L844" s="84" t="b">
        <v>0</v>
      </c>
    </row>
    <row r="845" spans="1:12" ht="15">
      <c r="A845" s="84" t="s">
        <v>3382</v>
      </c>
      <c r="B845" s="84" t="s">
        <v>2786</v>
      </c>
      <c r="C845" s="84">
        <v>3</v>
      </c>
      <c r="D845" s="123">
        <v>0.004174903719108629</v>
      </c>
      <c r="E845" s="123">
        <v>2.4833495228146365</v>
      </c>
      <c r="F845" s="84" t="s">
        <v>2706</v>
      </c>
      <c r="G845" s="84" t="b">
        <v>0</v>
      </c>
      <c r="H845" s="84" t="b">
        <v>0</v>
      </c>
      <c r="I845" s="84" t="b">
        <v>0</v>
      </c>
      <c r="J845" s="84" t="b">
        <v>0</v>
      </c>
      <c r="K845" s="84" t="b">
        <v>0</v>
      </c>
      <c r="L845" s="84" t="b">
        <v>0</v>
      </c>
    </row>
    <row r="846" spans="1:12" ht="15">
      <c r="A846" s="84" t="s">
        <v>2786</v>
      </c>
      <c r="B846" s="84" t="s">
        <v>3383</v>
      </c>
      <c r="C846" s="84">
        <v>3</v>
      </c>
      <c r="D846" s="123">
        <v>0.004174903719108629</v>
      </c>
      <c r="E846" s="123">
        <v>2.4833495228146365</v>
      </c>
      <c r="F846" s="84" t="s">
        <v>2706</v>
      </c>
      <c r="G846" s="84" t="b">
        <v>0</v>
      </c>
      <c r="H846" s="84" t="b">
        <v>0</v>
      </c>
      <c r="I846" s="84" t="b">
        <v>0</v>
      </c>
      <c r="J846" s="84" t="b">
        <v>0</v>
      </c>
      <c r="K846" s="84" t="b">
        <v>0</v>
      </c>
      <c r="L846" s="84" t="b">
        <v>0</v>
      </c>
    </row>
    <row r="847" spans="1:12" ht="15">
      <c r="A847" s="84" t="s">
        <v>3383</v>
      </c>
      <c r="B847" s="84" t="s">
        <v>2852</v>
      </c>
      <c r="C847" s="84">
        <v>3</v>
      </c>
      <c r="D847" s="123">
        <v>0.004174903719108629</v>
      </c>
      <c r="E847" s="123">
        <v>2.4833495228146365</v>
      </c>
      <c r="F847" s="84" t="s">
        <v>2706</v>
      </c>
      <c r="G847" s="84" t="b">
        <v>0</v>
      </c>
      <c r="H847" s="84" t="b">
        <v>0</v>
      </c>
      <c r="I847" s="84" t="b">
        <v>0</v>
      </c>
      <c r="J847" s="84" t="b">
        <v>0</v>
      </c>
      <c r="K847" s="84" t="b">
        <v>0</v>
      </c>
      <c r="L847" s="84" t="b">
        <v>0</v>
      </c>
    </row>
    <row r="848" spans="1:12" ht="15">
      <c r="A848" s="84" t="s">
        <v>2852</v>
      </c>
      <c r="B848" s="84" t="s">
        <v>3359</v>
      </c>
      <c r="C848" s="84">
        <v>3</v>
      </c>
      <c r="D848" s="123">
        <v>0.004174903719108629</v>
      </c>
      <c r="E848" s="123">
        <v>2.3584107862063366</v>
      </c>
      <c r="F848" s="84" t="s">
        <v>2706</v>
      </c>
      <c r="G848" s="84" t="b">
        <v>0</v>
      </c>
      <c r="H848" s="84" t="b">
        <v>0</v>
      </c>
      <c r="I848" s="84" t="b">
        <v>0</v>
      </c>
      <c r="J848" s="84" t="b">
        <v>0</v>
      </c>
      <c r="K848" s="84" t="b">
        <v>0</v>
      </c>
      <c r="L848" s="84" t="b">
        <v>0</v>
      </c>
    </row>
    <row r="849" spans="1:12" ht="15">
      <c r="A849" s="84" t="s">
        <v>3359</v>
      </c>
      <c r="B849" s="84" t="s">
        <v>3384</v>
      </c>
      <c r="C849" s="84">
        <v>3</v>
      </c>
      <c r="D849" s="123">
        <v>0.004174903719108629</v>
      </c>
      <c r="E849" s="123">
        <v>2.3584107862063366</v>
      </c>
      <c r="F849" s="84" t="s">
        <v>2706</v>
      </c>
      <c r="G849" s="84" t="b">
        <v>0</v>
      </c>
      <c r="H849" s="84" t="b">
        <v>0</v>
      </c>
      <c r="I849" s="84" t="b">
        <v>0</v>
      </c>
      <c r="J849" s="84" t="b">
        <v>0</v>
      </c>
      <c r="K849" s="84" t="b">
        <v>0</v>
      </c>
      <c r="L849" s="84" t="b">
        <v>0</v>
      </c>
    </row>
    <row r="850" spans="1:12" ht="15">
      <c r="A850" s="84" t="s">
        <v>3384</v>
      </c>
      <c r="B850" s="84" t="s">
        <v>584</v>
      </c>
      <c r="C850" s="84">
        <v>3</v>
      </c>
      <c r="D850" s="123">
        <v>0.004174903719108629</v>
      </c>
      <c r="E850" s="123">
        <v>1.2280770177113305</v>
      </c>
      <c r="F850" s="84" t="s">
        <v>2706</v>
      </c>
      <c r="G850" s="84" t="b">
        <v>0</v>
      </c>
      <c r="H850" s="84" t="b">
        <v>0</v>
      </c>
      <c r="I850" s="84" t="b">
        <v>0</v>
      </c>
      <c r="J850" s="84" t="b">
        <v>0</v>
      </c>
      <c r="K850" s="84" t="b">
        <v>0</v>
      </c>
      <c r="L850" s="84" t="b">
        <v>0</v>
      </c>
    </row>
    <row r="851" spans="1:12" ht="15">
      <c r="A851" s="84" t="s">
        <v>584</v>
      </c>
      <c r="B851" s="84" t="s">
        <v>602</v>
      </c>
      <c r="C851" s="84">
        <v>3</v>
      </c>
      <c r="D851" s="123">
        <v>0.004174903719108629</v>
      </c>
      <c r="E851" s="123">
        <v>0.01352750683647352</v>
      </c>
      <c r="F851" s="84" t="s">
        <v>2706</v>
      </c>
      <c r="G851" s="84" t="b">
        <v>0</v>
      </c>
      <c r="H851" s="84" t="b">
        <v>0</v>
      </c>
      <c r="I851" s="84" t="b">
        <v>0</v>
      </c>
      <c r="J851" s="84" t="b">
        <v>0</v>
      </c>
      <c r="K851" s="84" t="b">
        <v>0</v>
      </c>
      <c r="L851" s="84" t="b">
        <v>0</v>
      </c>
    </row>
    <row r="852" spans="1:12" ht="15">
      <c r="A852" s="84" t="s">
        <v>602</v>
      </c>
      <c r="B852" s="84" t="s">
        <v>378</v>
      </c>
      <c r="C852" s="84">
        <v>3</v>
      </c>
      <c r="D852" s="123">
        <v>0.004174903719108629</v>
      </c>
      <c r="E852" s="123">
        <v>0.8960127883073804</v>
      </c>
      <c r="F852" s="84" t="s">
        <v>2706</v>
      </c>
      <c r="G852" s="84" t="b">
        <v>0</v>
      </c>
      <c r="H852" s="84" t="b">
        <v>0</v>
      </c>
      <c r="I852" s="84" t="b">
        <v>0</v>
      </c>
      <c r="J852" s="84" t="b">
        <v>0</v>
      </c>
      <c r="K852" s="84" t="b">
        <v>0</v>
      </c>
      <c r="L852" s="84" t="b">
        <v>0</v>
      </c>
    </row>
    <row r="853" spans="1:12" ht="15">
      <c r="A853" s="84" t="s">
        <v>3469</v>
      </c>
      <c r="B853" s="84" t="s">
        <v>3509</v>
      </c>
      <c r="C853" s="84">
        <v>3</v>
      </c>
      <c r="D853" s="123">
        <v>0.004174903719108629</v>
      </c>
      <c r="E853" s="123">
        <v>2.4833495228146365</v>
      </c>
      <c r="F853" s="84" t="s">
        <v>2706</v>
      </c>
      <c r="G853" s="84" t="b">
        <v>0</v>
      </c>
      <c r="H853" s="84" t="b">
        <v>0</v>
      </c>
      <c r="I853" s="84" t="b">
        <v>0</v>
      </c>
      <c r="J853" s="84" t="b">
        <v>0</v>
      </c>
      <c r="K853" s="84" t="b">
        <v>0</v>
      </c>
      <c r="L853" s="84" t="b">
        <v>0</v>
      </c>
    </row>
    <row r="854" spans="1:12" ht="15">
      <c r="A854" s="84" t="s">
        <v>3402</v>
      </c>
      <c r="B854" s="84" t="s">
        <v>584</v>
      </c>
      <c r="C854" s="84">
        <v>3</v>
      </c>
      <c r="D854" s="123">
        <v>0.004174903719108629</v>
      </c>
      <c r="E854" s="123">
        <v>1.1031382811030306</v>
      </c>
      <c r="F854" s="84" t="s">
        <v>2706</v>
      </c>
      <c r="G854" s="84" t="b">
        <v>1</v>
      </c>
      <c r="H854" s="84" t="b">
        <v>0</v>
      </c>
      <c r="I854" s="84" t="b">
        <v>0</v>
      </c>
      <c r="J854" s="84" t="b">
        <v>0</v>
      </c>
      <c r="K854" s="84" t="b">
        <v>0</v>
      </c>
      <c r="L854" s="84" t="b">
        <v>0</v>
      </c>
    </row>
    <row r="855" spans="1:12" ht="15">
      <c r="A855" s="84" t="s">
        <v>584</v>
      </c>
      <c r="B855" s="84" t="s">
        <v>3510</v>
      </c>
      <c r="C855" s="84">
        <v>3</v>
      </c>
      <c r="D855" s="123">
        <v>0.004174903719108629</v>
      </c>
      <c r="E855" s="123">
        <v>1.3072582637589552</v>
      </c>
      <c r="F855" s="84" t="s">
        <v>2706</v>
      </c>
      <c r="G855" s="84" t="b">
        <v>0</v>
      </c>
      <c r="H855" s="84" t="b">
        <v>0</v>
      </c>
      <c r="I855" s="84" t="b">
        <v>0</v>
      </c>
      <c r="J855" s="84" t="b">
        <v>0</v>
      </c>
      <c r="K855" s="84" t="b">
        <v>0</v>
      </c>
      <c r="L855" s="84" t="b">
        <v>0</v>
      </c>
    </row>
    <row r="856" spans="1:12" ht="15">
      <c r="A856" s="84" t="s">
        <v>3510</v>
      </c>
      <c r="B856" s="84" t="s">
        <v>3403</v>
      </c>
      <c r="C856" s="84">
        <v>3</v>
      </c>
      <c r="D856" s="123">
        <v>0.004174903719108629</v>
      </c>
      <c r="E856" s="123">
        <v>2.26150077319828</v>
      </c>
      <c r="F856" s="84" t="s">
        <v>2706</v>
      </c>
      <c r="G856" s="84" t="b">
        <v>0</v>
      </c>
      <c r="H856" s="84" t="b">
        <v>0</v>
      </c>
      <c r="I856" s="84" t="b">
        <v>0</v>
      </c>
      <c r="J856" s="84" t="b">
        <v>1</v>
      </c>
      <c r="K856" s="84" t="b">
        <v>0</v>
      </c>
      <c r="L856" s="84" t="b">
        <v>0</v>
      </c>
    </row>
    <row r="857" spans="1:12" ht="15">
      <c r="A857" s="84" t="s">
        <v>3403</v>
      </c>
      <c r="B857" s="84" t="s">
        <v>3360</v>
      </c>
      <c r="C857" s="84">
        <v>3</v>
      </c>
      <c r="D857" s="123">
        <v>0.004174903719108629</v>
      </c>
      <c r="E857" s="123">
        <v>2.0396520235819238</v>
      </c>
      <c r="F857" s="84" t="s">
        <v>2706</v>
      </c>
      <c r="G857" s="84" t="b">
        <v>1</v>
      </c>
      <c r="H857" s="84" t="b">
        <v>0</v>
      </c>
      <c r="I857" s="84" t="b">
        <v>0</v>
      </c>
      <c r="J857" s="84" t="b">
        <v>0</v>
      </c>
      <c r="K857" s="84" t="b">
        <v>0</v>
      </c>
      <c r="L857" s="84" t="b">
        <v>0</v>
      </c>
    </row>
    <row r="858" spans="1:12" ht="15">
      <c r="A858" s="84" t="s">
        <v>3360</v>
      </c>
      <c r="B858" s="84" t="s">
        <v>3511</v>
      </c>
      <c r="C858" s="84">
        <v>3</v>
      </c>
      <c r="D858" s="123">
        <v>0.004174903719108629</v>
      </c>
      <c r="E858" s="123">
        <v>2.26150077319828</v>
      </c>
      <c r="F858" s="84" t="s">
        <v>2706</v>
      </c>
      <c r="G858" s="84" t="b">
        <v>0</v>
      </c>
      <c r="H858" s="84" t="b">
        <v>0</v>
      </c>
      <c r="I858" s="84" t="b">
        <v>0</v>
      </c>
      <c r="J858" s="84" t="b">
        <v>0</v>
      </c>
      <c r="K858" s="84" t="b">
        <v>0</v>
      </c>
      <c r="L858" s="84" t="b">
        <v>0</v>
      </c>
    </row>
    <row r="859" spans="1:12" ht="15">
      <c r="A859" s="84" t="s">
        <v>3511</v>
      </c>
      <c r="B859" s="84" t="s">
        <v>2790</v>
      </c>
      <c r="C859" s="84">
        <v>3</v>
      </c>
      <c r="D859" s="123">
        <v>0.004174903719108629</v>
      </c>
      <c r="E859" s="123">
        <v>2.4833495228146365</v>
      </c>
      <c r="F859" s="84" t="s">
        <v>2706</v>
      </c>
      <c r="G859" s="84" t="b">
        <v>0</v>
      </c>
      <c r="H859" s="84" t="b">
        <v>0</v>
      </c>
      <c r="I859" s="84" t="b">
        <v>0</v>
      </c>
      <c r="J859" s="84" t="b">
        <v>0</v>
      </c>
      <c r="K859" s="84" t="b">
        <v>0</v>
      </c>
      <c r="L859" s="84" t="b">
        <v>0</v>
      </c>
    </row>
    <row r="860" spans="1:12" ht="15">
      <c r="A860" s="84" t="s">
        <v>2790</v>
      </c>
      <c r="B860" s="84" t="s">
        <v>3512</v>
      </c>
      <c r="C860" s="84">
        <v>3</v>
      </c>
      <c r="D860" s="123">
        <v>0.004174903719108629</v>
      </c>
      <c r="E860" s="123">
        <v>2.4833495228146365</v>
      </c>
      <c r="F860" s="84" t="s">
        <v>2706</v>
      </c>
      <c r="G860" s="84" t="b">
        <v>0</v>
      </c>
      <c r="H860" s="84" t="b">
        <v>0</v>
      </c>
      <c r="I860" s="84" t="b">
        <v>0</v>
      </c>
      <c r="J860" s="84" t="b">
        <v>1</v>
      </c>
      <c r="K860" s="84" t="b">
        <v>0</v>
      </c>
      <c r="L860" s="84" t="b">
        <v>0</v>
      </c>
    </row>
    <row r="861" spans="1:12" ht="15">
      <c r="A861" s="84" t="s">
        <v>3512</v>
      </c>
      <c r="B861" s="84" t="s">
        <v>3513</v>
      </c>
      <c r="C861" s="84">
        <v>3</v>
      </c>
      <c r="D861" s="123">
        <v>0.004174903719108629</v>
      </c>
      <c r="E861" s="123">
        <v>2.4833495228146365</v>
      </c>
      <c r="F861" s="84" t="s">
        <v>2706</v>
      </c>
      <c r="G861" s="84" t="b">
        <v>1</v>
      </c>
      <c r="H861" s="84" t="b">
        <v>0</v>
      </c>
      <c r="I861" s="84" t="b">
        <v>0</v>
      </c>
      <c r="J861" s="84" t="b">
        <v>0</v>
      </c>
      <c r="K861" s="84" t="b">
        <v>0</v>
      </c>
      <c r="L861" s="84" t="b">
        <v>0</v>
      </c>
    </row>
    <row r="862" spans="1:12" ht="15">
      <c r="A862" s="84" t="s">
        <v>3513</v>
      </c>
      <c r="B862" s="84" t="s">
        <v>3514</v>
      </c>
      <c r="C862" s="84">
        <v>3</v>
      </c>
      <c r="D862" s="123">
        <v>0.004174903719108629</v>
      </c>
      <c r="E862" s="123">
        <v>2.4833495228146365</v>
      </c>
      <c r="F862" s="84" t="s">
        <v>2706</v>
      </c>
      <c r="G862" s="84" t="b">
        <v>0</v>
      </c>
      <c r="H862" s="84" t="b">
        <v>0</v>
      </c>
      <c r="I862" s="84" t="b">
        <v>0</v>
      </c>
      <c r="J862" s="84" t="b">
        <v>0</v>
      </c>
      <c r="K862" s="84" t="b">
        <v>0</v>
      </c>
      <c r="L862" s="84" t="b">
        <v>0</v>
      </c>
    </row>
    <row r="863" spans="1:12" ht="15">
      <c r="A863" s="84" t="s">
        <v>2836</v>
      </c>
      <c r="B863" s="84" t="s">
        <v>2842</v>
      </c>
      <c r="C863" s="84">
        <v>2</v>
      </c>
      <c r="D863" s="123">
        <v>0.003141542307935454</v>
      </c>
      <c r="E863" s="123">
        <v>1.3372214871363985</v>
      </c>
      <c r="F863" s="84" t="s">
        <v>2706</v>
      </c>
      <c r="G863" s="84" t="b">
        <v>0</v>
      </c>
      <c r="H863" s="84" t="b">
        <v>0</v>
      </c>
      <c r="I863" s="84" t="b">
        <v>0</v>
      </c>
      <c r="J863" s="84" t="b">
        <v>0</v>
      </c>
      <c r="K863" s="84" t="b">
        <v>0</v>
      </c>
      <c r="L863" s="84" t="b">
        <v>0</v>
      </c>
    </row>
    <row r="864" spans="1:12" ht="15">
      <c r="A864" s="84" t="s">
        <v>306</v>
      </c>
      <c r="B864" s="84" t="s">
        <v>2842</v>
      </c>
      <c r="C864" s="84">
        <v>2</v>
      </c>
      <c r="D864" s="123">
        <v>0.003141542307935454</v>
      </c>
      <c r="E864" s="123">
        <v>1.073980052361817</v>
      </c>
      <c r="F864" s="84" t="s">
        <v>2706</v>
      </c>
      <c r="G864" s="84" t="b">
        <v>0</v>
      </c>
      <c r="H864" s="84" t="b">
        <v>0</v>
      </c>
      <c r="I864" s="84" t="b">
        <v>0</v>
      </c>
      <c r="J864" s="84" t="b">
        <v>0</v>
      </c>
      <c r="K864" s="84" t="b">
        <v>0</v>
      </c>
      <c r="L864" s="84" t="b">
        <v>0</v>
      </c>
    </row>
    <row r="865" spans="1:12" ht="15">
      <c r="A865" s="84" t="s">
        <v>2842</v>
      </c>
      <c r="B865" s="84" t="s">
        <v>3343</v>
      </c>
      <c r="C865" s="84">
        <v>2</v>
      </c>
      <c r="D865" s="123">
        <v>0.003141542307935454</v>
      </c>
      <c r="E865" s="123">
        <v>2.1823195271506552</v>
      </c>
      <c r="F865" s="84" t="s">
        <v>2706</v>
      </c>
      <c r="G865" s="84" t="b">
        <v>0</v>
      </c>
      <c r="H865" s="84" t="b">
        <v>0</v>
      </c>
      <c r="I865" s="84" t="b">
        <v>0</v>
      </c>
      <c r="J865" s="84" t="b">
        <v>0</v>
      </c>
      <c r="K865" s="84" t="b">
        <v>0</v>
      </c>
      <c r="L865" s="84" t="b">
        <v>0</v>
      </c>
    </row>
    <row r="866" spans="1:12" ht="15">
      <c r="A866" s="84" t="s">
        <v>3343</v>
      </c>
      <c r="B866" s="84" t="s">
        <v>3338</v>
      </c>
      <c r="C866" s="84">
        <v>2</v>
      </c>
      <c r="D866" s="123">
        <v>0.003141542307935454</v>
      </c>
      <c r="E866" s="123">
        <v>2.659440781870318</v>
      </c>
      <c r="F866" s="84" t="s">
        <v>2706</v>
      </c>
      <c r="G866" s="84" t="b">
        <v>0</v>
      </c>
      <c r="H866" s="84" t="b">
        <v>0</v>
      </c>
      <c r="I866" s="84" t="b">
        <v>0</v>
      </c>
      <c r="J866" s="84" t="b">
        <v>0</v>
      </c>
      <c r="K866" s="84" t="b">
        <v>0</v>
      </c>
      <c r="L866" s="84" t="b">
        <v>0</v>
      </c>
    </row>
    <row r="867" spans="1:12" ht="15">
      <c r="A867" s="84" t="s">
        <v>3338</v>
      </c>
      <c r="B867" s="84" t="s">
        <v>3344</v>
      </c>
      <c r="C867" s="84">
        <v>2</v>
      </c>
      <c r="D867" s="123">
        <v>0.003141542307935454</v>
      </c>
      <c r="E867" s="123">
        <v>2.659440781870318</v>
      </c>
      <c r="F867" s="84" t="s">
        <v>2706</v>
      </c>
      <c r="G867" s="84" t="b">
        <v>0</v>
      </c>
      <c r="H867" s="84" t="b">
        <v>0</v>
      </c>
      <c r="I867" s="84" t="b">
        <v>0</v>
      </c>
      <c r="J867" s="84" t="b">
        <v>0</v>
      </c>
      <c r="K867" s="84" t="b">
        <v>0</v>
      </c>
      <c r="L867" s="84" t="b">
        <v>0</v>
      </c>
    </row>
    <row r="868" spans="1:12" ht="15">
      <c r="A868" s="84" t="s">
        <v>3344</v>
      </c>
      <c r="B868" s="84" t="s">
        <v>2835</v>
      </c>
      <c r="C868" s="84">
        <v>2</v>
      </c>
      <c r="D868" s="123">
        <v>0.003141542307935454</v>
      </c>
      <c r="E868" s="123">
        <v>1.814342741856061</v>
      </c>
      <c r="F868" s="84" t="s">
        <v>2706</v>
      </c>
      <c r="G868" s="84" t="b">
        <v>0</v>
      </c>
      <c r="H868" s="84" t="b">
        <v>0</v>
      </c>
      <c r="I868" s="84" t="b">
        <v>0</v>
      </c>
      <c r="J868" s="84" t="b">
        <v>0</v>
      </c>
      <c r="K868" s="84" t="b">
        <v>0</v>
      </c>
      <c r="L868" s="84" t="b">
        <v>0</v>
      </c>
    </row>
    <row r="869" spans="1:12" ht="15">
      <c r="A869" s="84" t="s">
        <v>2836</v>
      </c>
      <c r="B869" s="84" t="s">
        <v>2835</v>
      </c>
      <c r="C869" s="84">
        <v>2</v>
      </c>
      <c r="D869" s="123">
        <v>0.003141542307935454</v>
      </c>
      <c r="E869" s="123">
        <v>1.0361914914724173</v>
      </c>
      <c r="F869" s="84" t="s">
        <v>2706</v>
      </c>
      <c r="G869" s="84" t="b">
        <v>0</v>
      </c>
      <c r="H869" s="84" t="b">
        <v>0</v>
      </c>
      <c r="I869" s="84" t="b">
        <v>0</v>
      </c>
      <c r="J869" s="84" t="b">
        <v>0</v>
      </c>
      <c r="K869" s="84" t="b">
        <v>0</v>
      </c>
      <c r="L869" s="84" t="b">
        <v>0</v>
      </c>
    </row>
    <row r="870" spans="1:12" ht="15">
      <c r="A870" s="84" t="s">
        <v>2836</v>
      </c>
      <c r="B870" s="84" t="s">
        <v>3340</v>
      </c>
      <c r="C870" s="84">
        <v>2</v>
      </c>
      <c r="D870" s="123">
        <v>0.003141542307935454</v>
      </c>
      <c r="E870" s="123">
        <v>1.7051982724309929</v>
      </c>
      <c r="F870" s="84" t="s">
        <v>2706</v>
      </c>
      <c r="G870" s="84" t="b">
        <v>0</v>
      </c>
      <c r="H870" s="84" t="b">
        <v>0</v>
      </c>
      <c r="I870" s="84" t="b">
        <v>0</v>
      </c>
      <c r="J870" s="84" t="b">
        <v>0</v>
      </c>
      <c r="K870" s="84" t="b">
        <v>0</v>
      </c>
      <c r="L870" s="84" t="b">
        <v>0</v>
      </c>
    </row>
    <row r="871" spans="1:12" ht="15">
      <c r="A871" s="84" t="s">
        <v>3340</v>
      </c>
      <c r="B871" s="84" t="s">
        <v>3341</v>
      </c>
      <c r="C871" s="84">
        <v>2</v>
      </c>
      <c r="D871" s="123">
        <v>0.003141542307935454</v>
      </c>
      <c r="E871" s="123">
        <v>2.4833495228146365</v>
      </c>
      <c r="F871" s="84" t="s">
        <v>2706</v>
      </c>
      <c r="G871" s="84" t="b">
        <v>0</v>
      </c>
      <c r="H871" s="84" t="b">
        <v>0</v>
      </c>
      <c r="I871" s="84" t="b">
        <v>0</v>
      </c>
      <c r="J871" s="84" t="b">
        <v>0</v>
      </c>
      <c r="K871" s="84" t="b">
        <v>1</v>
      </c>
      <c r="L871" s="84" t="b">
        <v>0</v>
      </c>
    </row>
    <row r="872" spans="1:12" ht="15">
      <c r="A872" s="84" t="s">
        <v>3341</v>
      </c>
      <c r="B872" s="84" t="s">
        <v>3342</v>
      </c>
      <c r="C872" s="84">
        <v>2</v>
      </c>
      <c r="D872" s="123">
        <v>0.003141542307935454</v>
      </c>
      <c r="E872" s="123">
        <v>2.659440781870318</v>
      </c>
      <c r="F872" s="84" t="s">
        <v>2706</v>
      </c>
      <c r="G872" s="84" t="b">
        <v>0</v>
      </c>
      <c r="H872" s="84" t="b">
        <v>1</v>
      </c>
      <c r="I872" s="84" t="b">
        <v>0</v>
      </c>
      <c r="J872" s="84" t="b">
        <v>0</v>
      </c>
      <c r="K872" s="84" t="b">
        <v>0</v>
      </c>
      <c r="L872" s="84" t="b">
        <v>0</v>
      </c>
    </row>
    <row r="873" spans="1:12" ht="15">
      <c r="A873" s="84" t="s">
        <v>350</v>
      </c>
      <c r="B873" s="84" t="s">
        <v>2875</v>
      </c>
      <c r="C873" s="84">
        <v>2</v>
      </c>
      <c r="D873" s="123">
        <v>0.003141542307935454</v>
      </c>
      <c r="E873" s="123">
        <v>0.8812895314866741</v>
      </c>
      <c r="F873" s="84" t="s">
        <v>2706</v>
      </c>
      <c r="G873" s="84" t="b">
        <v>0</v>
      </c>
      <c r="H873" s="84" t="b">
        <v>0</v>
      </c>
      <c r="I873" s="84" t="b">
        <v>0</v>
      </c>
      <c r="J873" s="84" t="b">
        <v>0</v>
      </c>
      <c r="K873" s="84" t="b">
        <v>0</v>
      </c>
      <c r="L873" s="84" t="b">
        <v>0</v>
      </c>
    </row>
    <row r="874" spans="1:12" ht="15">
      <c r="A874" s="84" t="s">
        <v>2875</v>
      </c>
      <c r="B874" s="84" t="s">
        <v>3491</v>
      </c>
      <c r="C874" s="84">
        <v>2</v>
      </c>
      <c r="D874" s="123">
        <v>0.003141542307935454</v>
      </c>
      <c r="E874" s="123">
        <v>2.1823195271506552</v>
      </c>
      <c r="F874" s="84" t="s">
        <v>2706</v>
      </c>
      <c r="G874" s="84" t="b">
        <v>0</v>
      </c>
      <c r="H874" s="84" t="b">
        <v>0</v>
      </c>
      <c r="I874" s="84" t="b">
        <v>0</v>
      </c>
      <c r="J874" s="84" t="b">
        <v>0</v>
      </c>
      <c r="K874" s="84" t="b">
        <v>0</v>
      </c>
      <c r="L874" s="84" t="b">
        <v>0</v>
      </c>
    </row>
    <row r="875" spans="1:12" ht="15">
      <c r="A875" s="84" t="s">
        <v>3491</v>
      </c>
      <c r="B875" s="84" t="s">
        <v>3427</v>
      </c>
      <c r="C875" s="84">
        <v>2</v>
      </c>
      <c r="D875" s="123">
        <v>0.003141542307935454</v>
      </c>
      <c r="E875" s="123">
        <v>2.659440781870318</v>
      </c>
      <c r="F875" s="84" t="s">
        <v>2706</v>
      </c>
      <c r="G875" s="84" t="b">
        <v>0</v>
      </c>
      <c r="H875" s="84" t="b">
        <v>0</v>
      </c>
      <c r="I875" s="84" t="b">
        <v>0</v>
      </c>
      <c r="J875" s="84" t="b">
        <v>0</v>
      </c>
      <c r="K875" s="84" t="b">
        <v>0</v>
      </c>
      <c r="L875" s="84" t="b">
        <v>0</v>
      </c>
    </row>
    <row r="876" spans="1:12" ht="15">
      <c r="A876" s="84" t="s">
        <v>3427</v>
      </c>
      <c r="B876" s="84" t="s">
        <v>3379</v>
      </c>
      <c r="C876" s="84">
        <v>2</v>
      </c>
      <c r="D876" s="123">
        <v>0.003141542307935454</v>
      </c>
      <c r="E876" s="123">
        <v>2.4833495228146365</v>
      </c>
      <c r="F876" s="84" t="s">
        <v>2706</v>
      </c>
      <c r="G876" s="84" t="b">
        <v>0</v>
      </c>
      <c r="H876" s="84" t="b">
        <v>0</v>
      </c>
      <c r="I876" s="84" t="b">
        <v>0</v>
      </c>
      <c r="J876" s="84" t="b">
        <v>0</v>
      </c>
      <c r="K876" s="84" t="b">
        <v>0</v>
      </c>
      <c r="L876" s="84" t="b">
        <v>0</v>
      </c>
    </row>
    <row r="877" spans="1:12" ht="15">
      <c r="A877" s="84" t="s">
        <v>3379</v>
      </c>
      <c r="B877" s="84" t="s">
        <v>3492</v>
      </c>
      <c r="C877" s="84">
        <v>2</v>
      </c>
      <c r="D877" s="123">
        <v>0.003141542307935454</v>
      </c>
      <c r="E877" s="123">
        <v>2.4833495228146365</v>
      </c>
      <c r="F877" s="84" t="s">
        <v>2706</v>
      </c>
      <c r="G877" s="84" t="b">
        <v>0</v>
      </c>
      <c r="H877" s="84" t="b">
        <v>0</v>
      </c>
      <c r="I877" s="84" t="b">
        <v>0</v>
      </c>
      <c r="J877" s="84" t="b">
        <v>0</v>
      </c>
      <c r="K877" s="84" t="b">
        <v>0</v>
      </c>
      <c r="L877" s="84" t="b">
        <v>0</v>
      </c>
    </row>
    <row r="878" spans="1:12" ht="15">
      <c r="A878" s="84" t="s">
        <v>3492</v>
      </c>
      <c r="B878" s="84" t="s">
        <v>3428</v>
      </c>
      <c r="C878" s="84">
        <v>2</v>
      </c>
      <c r="D878" s="123">
        <v>0.003141542307935454</v>
      </c>
      <c r="E878" s="123">
        <v>2.659440781870318</v>
      </c>
      <c r="F878" s="84" t="s">
        <v>2706</v>
      </c>
      <c r="G878" s="84" t="b">
        <v>0</v>
      </c>
      <c r="H878" s="84" t="b">
        <v>0</v>
      </c>
      <c r="I878" s="84" t="b">
        <v>0</v>
      </c>
      <c r="J878" s="84" t="b">
        <v>0</v>
      </c>
      <c r="K878" s="84" t="b">
        <v>0</v>
      </c>
      <c r="L878" s="84" t="b">
        <v>0</v>
      </c>
    </row>
    <row r="879" spans="1:12" ht="15">
      <c r="A879" s="84" t="s">
        <v>3428</v>
      </c>
      <c r="B879" s="84" t="s">
        <v>3358</v>
      </c>
      <c r="C879" s="84">
        <v>2</v>
      </c>
      <c r="D879" s="123">
        <v>0.003141542307935454</v>
      </c>
      <c r="E879" s="123">
        <v>2.4833495228146365</v>
      </c>
      <c r="F879" s="84" t="s">
        <v>2706</v>
      </c>
      <c r="G879" s="84" t="b">
        <v>0</v>
      </c>
      <c r="H879" s="84" t="b">
        <v>0</v>
      </c>
      <c r="I879" s="84" t="b">
        <v>0</v>
      </c>
      <c r="J879" s="84" t="b">
        <v>1</v>
      </c>
      <c r="K879" s="84" t="b">
        <v>0</v>
      </c>
      <c r="L879" s="84" t="b">
        <v>0</v>
      </c>
    </row>
    <row r="880" spans="1:12" ht="15">
      <c r="A880" s="84" t="s">
        <v>3358</v>
      </c>
      <c r="B880" s="84" t="s">
        <v>3493</v>
      </c>
      <c r="C880" s="84">
        <v>2</v>
      </c>
      <c r="D880" s="123">
        <v>0.003141542307935454</v>
      </c>
      <c r="E880" s="123">
        <v>2.4833495228146365</v>
      </c>
      <c r="F880" s="84" t="s">
        <v>2706</v>
      </c>
      <c r="G880" s="84" t="b">
        <v>1</v>
      </c>
      <c r="H880" s="84" t="b">
        <v>0</v>
      </c>
      <c r="I880" s="84" t="b">
        <v>0</v>
      </c>
      <c r="J880" s="84" t="b">
        <v>0</v>
      </c>
      <c r="K880" s="84" t="b">
        <v>0</v>
      </c>
      <c r="L880" s="84" t="b">
        <v>0</v>
      </c>
    </row>
    <row r="881" spans="1:12" ht="15">
      <c r="A881" s="84" t="s">
        <v>3493</v>
      </c>
      <c r="B881" s="84" t="s">
        <v>2867</v>
      </c>
      <c r="C881" s="84">
        <v>2</v>
      </c>
      <c r="D881" s="123">
        <v>0.003141542307935454</v>
      </c>
      <c r="E881" s="123">
        <v>2.3584107862063366</v>
      </c>
      <c r="F881" s="84" t="s">
        <v>2706</v>
      </c>
      <c r="G881" s="84" t="b">
        <v>0</v>
      </c>
      <c r="H881" s="84" t="b">
        <v>0</v>
      </c>
      <c r="I881" s="84" t="b">
        <v>0</v>
      </c>
      <c r="J881" s="84" t="b">
        <v>0</v>
      </c>
      <c r="K881" s="84" t="b">
        <v>0</v>
      </c>
      <c r="L881" s="84" t="b">
        <v>0</v>
      </c>
    </row>
    <row r="882" spans="1:12" ht="15">
      <c r="A882" s="84" t="s">
        <v>2868</v>
      </c>
      <c r="B882" s="84" t="s">
        <v>2855</v>
      </c>
      <c r="C882" s="84">
        <v>2</v>
      </c>
      <c r="D882" s="123">
        <v>0.003141542307935454</v>
      </c>
      <c r="E882" s="123">
        <v>2.1823195271506552</v>
      </c>
      <c r="F882" s="84" t="s">
        <v>2706</v>
      </c>
      <c r="G882" s="84" t="b">
        <v>0</v>
      </c>
      <c r="H882" s="84" t="b">
        <v>0</v>
      </c>
      <c r="I882" s="84" t="b">
        <v>0</v>
      </c>
      <c r="J882" s="84" t="b">
        <v>0</v>
      </c>
      <c r="K882" s="84" t="b">
        <v>0</v>
      </c>
      <c r="L882" s="84" t="b">
        <v>0</v>
      </c>
    </row>
    <row r="883" spans="1:12" ht="15">
      <c r="A883" s="84" t="s">
        <v>3506</v>
      </c>
      <c r="B883" s="84" t="s">
        <v>3370</v>
      </c>
      <c r="C883" s="84">
        <v>2</v>
      </c>
      <c r="D883" s="123">
        <v>0.003141542307935454</v>
      </c>
      <c r="E883" s="123">
        <v>2.3584107862063366</v>
      </c>
      <c r="F883" s="84" t="s">
        <v>2706</v>
      </c>
      <c r="G883" s="84" t="b">
        <v>0</v>
      </c>
      <c r="H883" s="84" t="b">
        <v>0</v>
      </c>
      <c r="I883" s="84" t="b">
        <v>0</v>
      </c>
      <c r="J883" s="84" t="b">
        <v>0</v>
      </c>
      <c r="K883" s="84" t="b">
        <v>0</v>
      </c>
      <c r="L883" s="84" t="b">
        <v>0</v>
      </c>
    </row>
    <row r="884" spans="1:12" ht="15">
      <c r="A884" s="84" t="s">
        <v>2845</v>
      </c>
      <c r="B884" s="84" t="s">
        <v>2835</v>
      </c>
      <c r="C884" s="84">
        <v>2</v>
      </c>
      <c r="D884" s="123">
        <v>0.003141542307935454</v>
      </c>
      <c r="E884" s="123">
        <v>1.6382514828003796</v>
      </c>
      <c r="F884" s="84" t="s">
        <v>2706</v>
      </c>
      <c r="G884" s="84" t="b">
        <v>0</v>
      </c>
      <c r="H884" s="84" t="b">
        <v>0</v>
      </c>
      <c r="I884" s="84" t="b">
        <v>0</v>
      </c>
      <c r="J884" s="84" t="b">
        <v>0</v>
      </c>
      <c r="K884" s="84" t="b">
        <v>0</v>
      </c>
      <c r="L884" s="84" t="b">
        <v>0</v>
      </c>
    </row>
    <row r="885" spans="1:12" ht="15">
      <c r="A885" s="84" t="s">
        <v>2789</v>
      </c>
      <c r="B885" s="84" t="s">
        <v>2801</v>
      </c>
      <c r="C885" s="84">
        <v>2</v>
      </c>
      <c r="D885" s="123">
        <v>0.003141542307935454</v>
      </c>
      <c r="E885" s="123">
        <v>2.4833495228146365</v>
      </c>
      <c r="F885" s="84" t="s">
        <v>2706</v>
      </c>
      <c r="G885" s="84" t="b">
        <v>0</v>
      </c>
      <c r="H885" s="84" t="b">
        <v>0</v>
      </c>
      <c r="I885" s="84" t="b">
        <v>0</v>
      </c>
      <c r="J885" s="84" t="b">
        <v>0</v>
      </c>
      <c r="K885" s="84" t="b">
        <v>0</v>
      </c>
      <c r="L885" s="84" t="b">
        <v>0</v>
      </c>
    </row>
    <row r="886" spans="1:12" ht="15">
      <c r="A886" s="84" t="s">
        <v>3575</v>
      </c>
      <c r="B886" s="84" t="s">
        <v>3469</v>
      </c>
      <c r="C886" s="84">
        <v>2</v>
      </c>
      <c r="D886" s="123">
        <v>0.003141542307935454</v>
      </c>
      <c r="E886" s="123">
        <v>2.4833495228146365</v>
      </c>
      <c r="F886" s="84" t="s">
        <v>2706</v>
      </c>
      <c r="G886" s="84" t="b">
        <v>0</v>
      </c>
      <c r="H886" s="84" t="b">
        <v>0</v>
      </c>
      <c r="I886" s="84" t="b">
        <v>0</v>
      </c>
      <c r="J886" s="84" t="b">
        <v>0</v>
      </c>
      <c r="K886" s="84" t="b">
        <v>0</v>
      </c>
      <c r="L886" s="84" t="b">
        <v>0</v>
      </c>
    </row>
    <row r="887" spans="1:12" ht="15">
      <c r="A887" s="84" t="s">
        <v>3509</v>
      </c>
      <c r="B887" s="84" t="s">
        <v>3576</v>
      </c>
      <c r="C887" s="84">
        <v>2</v>
      </c>
      <c r="D887" s="123">
        <v>0.003141542307935454</v>
      </c>
      <c r="E887" s="123">
        <v>2.4833495228146365</v>
      </c>
      <c r="F887" s="84" t="s">
        <v>2706</v>
      </c>
      <c r="G887" s="84" t="b">
        <v>0</v>
      </c>
      <c r="H887" s="84" t="b">
        <v>0</v>
      </c>
      <c r="I887" s="84" t="b">
        <v>0</v>
      </c>
      <c r="J887" s="84" t="b">
        <v>0</v>
      </c>
      <c r="K887" s="84" t="b">
        <v>0</v>
      </c>
      <c r="L887" s="84" t="b">
        <v>0</v>
      </c>
    </row>
    <row r="888" spans="1:12" ht="15">
      <c r="A888" s="84" t="s">
        <v>3576</v>
      </c>
      <c r="B888" s="84" t="s">
        <v>3577</v>
      </c>
      <c r="C888" s="84">
        <v>2</v>
      </c>
      <c r="D888" s="123">
        <v>0.003141542307935454</v>
      </c>
      <c r="E888" s="123">
        <v>2.659440781870318</v>
      </c>
      <c r="F888" s="84" t="s">
        <v>2706</v>
      </c>
      <c r="G888" s="84" t="b">
        <v>0</v>
      </c>
      <c r="H888" s="84" t="b">
        <v>0</v>
      </c>
      <c r="I888" s="84" t="b">
        <v>0</v>
      </c>
      <c r="J888" s="84" t="b">
        <v>0</v>
      </c>
      <c r="K888" s="84" t="b">
        <v>0</v>
      </c>
      <c r="L888" s="84" t="b">
        <v>0</v>
      </c>
    </row>
    <row r="889" spans="1:12" ht="15">
      <c r="A889" s="84" t="s">
        <v>3577</v>
      </c>
      <c r="B889" s="84" t="s">
        <v>330</v>
      </c>
      <c r="C889" s="84">
        <v>2</v>
      </c>
      <c r="D889" s="123">
        <v>0.003141542307935454</v>
      </c>
      <c r="E889" s="123">
        <v>2.659440781870318</v>
      </c>
      <c r="F889" s="84" t="s">
        <v>2706</v>
      </c>
      <c r="G889" s="84" t="b">
        <v>0</v>
      </c>
      <c r="H889" s="84" t="b">
        <v>0</v>
      </c>
      <c r="I889" s="84" t="b">
        <v>0</v>
      </c>
      <c r="J889" s="84" t="b">
        <v>0</v>
      </c>
      <c r="K889" s="84" t="b">
        <v>0</v>
      </c>
      <c r="L889" s="84" t="b">
        <v>0</v>
      </c>
    </row>
    <row r="890" spans="1:12" ht="15">
      <c r="A890" s="84" t="s">
        <v>330</v>
      </c>
      <c r="B890" s="84" t="s">
        <v>3578</v>
      </c>
      <c r="C890" s="84">
        <v>2</v>
      </c>
      <c r="D890" s="123">
        <v>0.003141542307935454</v>
      </c>
      <c r="E890" s="123">
        <v>2.3584107862063366</v>
      </c>
      <c r="F890" s="84" t="s">
        <v>2706</v>
      </c>
      <c r="G890" s="84" t="b">
        <v>0</v>
      </c>
      <c r="H890" s="84" t="b">
        <v>0</v>
      </c>
      <c r="I890" s="84" t="b">
        <v>0</v>
      </c>
      <c r="J890" s="84" t="b">
        <v>0</v>
      </c>
      <c r="K890" s="84" t="b">
        <v>0</v>
      </c>
      <c r="L890" s="84" t="b">
        <v>0</v>
      </c>
    </row>
    <row r="891" spans="1:12" ht="15">
      <c r="A891" s="84" t="s">
        <v>3578</v>
      </c>
      <c r="B891" s="84" t="s">
        <v>3579</v>
      </c>
      <c r="C891" s="84">
        <v>2</v>
      </c>
      <c r="D891" s="123">
        <v>0.003141542307935454</v>
      </c>
      <c r="E891" s="123">
        <v>2.659440781870318</v>
      </c>
      <c r="F891" s="84" t="s">
        <v>2706</v>
      </c>
      <c r="G891" s="84" t="b">
        <v>0</v>
      </c>
      <c r="H891" s="84" t="b">
        <v>0</v>
      </c>
      <c r="I891" s="84" t="b">
        <v>0</v>
      </c>
      <c r="J891" s="84" t="b">
        <v>0</v>
      </c>
      <c r="K891" s="84" t="b">
        <v>0</v>
      </c>
      <c r="L891" s="84" t="b">
        <v>0</v>
      </c>
    </row>
    <row r="892" spans="1:12" ht="15">
      <c r="A892" s="84" t="s">
        <v>3579</v>
      </c>
      <c r="B892" s="84" t="s">
        <v>3580</v>
      </c>
      <c r="C892" s="84">
        <v>2</v>
      </c>
      <c r="D892" s="123">
        <v>0.003141542307935454</v>
      </c>
      <c r="E892" s="123">
        <v>2.659440781870318</v>
      </c>
      <c r="F892" s="84" t="s">
        <v>2706</v>
      </c>
      <c r="G892" s="84" t="b">
        <v>0</v>
      </c>
      <c r="H892" s="84" t="b">
        <v>0</v>
      </c>
      <c r="I892" s="84" t="b">
        <v>0</v>
      </c>
      <c r="J892" s="84" t="b">
        <v>0</v>
      </c>
      <c r="K892" s="84" t="b">
        <v>0</v>
      </c>
      <c r="L892" s="84" t="b">
        <v>0</v>
      </c>
    </row>
    <row r="893" spans="1:12" ht="15">
      <c r="A893" s="84" t="s">
        <v>2840</v>
      </c>
      <c r="B893" s="84" t="s">
        <v>3443</v>
      </c>
      <c r="C893" s="84">
        <v>2</v>
      </c>
      <c r="D893" s="123">
        <v>0.0037540143235284982</v>
      </c>
      <c r="E893" s="123">
        <v>2.006228268094974</v>
      </c>
      <c r="F893" s="84" t="s">
        <v>2706</v>
      </c>
      <c r="G893" s="84" t="b">
        <v>0</v>
      </c>
      <c r="H893" s="84" t="b">
        <v>0</v>
      </c>
      <c r="I893" s="84" t="b">
        <v>0</v>
      </c>
      <c r="J893" s="84" t="b">
        <v>0</v>
      </c>
      <c r="K893" s="84" t="b">
        <v>0</v>
      </c>
      <c r="L893" s="84" t="b">
        <v>0</v>
      </c>
    </row>
    <row r="894" spans="1:12" ht="15">
      <c r="A894" s="84" t="s">
        <v>330</v>
      </c>
      <c r="B894" s="84" t="s">
        <v>3402</v>
      </c>
      <c r="C894" s="84">
        <v>2</v>
      </c>
      <c r="D894" s="123">
        <v>0.003141542307935454</v>
      </c>
      <c r="E894" s="123">
        <v>2.1823195271506552</v>
      </c>
      <c r="F894" s="84" t="s">
        <v>2706</v>
      </c>
      <c r="G894" s="84" t="b">
        <v>0</v>
      </c>
      <c r="H894" s="84" t="b">
        <v>0</v>
      </c>
      <c r="I894" s="84" t="b">
        <v>0</v>
      </c>
      <c r="J894" s="84" t="b">
        <v>1</v>
      </c>
      <c r="K894" s="84" t="b">
        <v>0</v>
      </c>
      <c r="L894" s="84" t="b">
        <v>0</v>
      </c>
    </row>
    <row r="895" spans="1:12" ht="15">
      <c r="A895" s="84" t="s">
        <v>3514</v>
      </c>
      <c r="B895" s="84" t="s">
        <v>3574</v>
      </c>
      <c r="C895" s="84">
        <v>2</v>
      </c>
      <c r="D895" s="123">
        <v>0.003141542307935454</v>
      </c>
      <c r="E895" s="123">
        <v>2.4833495228146365</v>
      </c>
      <c r="F895" s="84" t="s">
        <v>2706</v>
      </c>
      <c r="G895" s="84" t="b">
        <v>0</v>
      </c>
      <c r="H895" s="84" t="b">
        <v>0</v>
      </c>
      <c r="I895" s="84" t="b">
        <v>0</v>
      </c>
      <c r="J895" s="84" t="b">
        <v>0</v>
      </c>
      <c r="K895" s="84" t="b">
        <v>0</v>
      </c>
      <c r="L895" s="84" t="b">
        <v>0</v>
      </c>
    </row>
    <row r="896" spans="1:12" ht="15">
      <c r="A896" s="84" t="s">
        <v>3641</v>
      </c>
      <c r="B896" s="84" t="s">
        <v>3373</v>
      </c>
      <c r="C896" s="84">
        <v>2</v>
      </c>
      <c r="D896" s="123">
        <v>0.003141542307935454</v>
      </c>
      <c r="E896" s="123">
        <v>2.26150077319828</v>
      </c>
      <c r="F896" s="84" t="s">
        <v>2706</v>
      </c>
      <c r="G896" s="84" t="b">
        <v>0</v>
      </c>
      <c r="H896" s="84" t="b">
        <v>0</v>
      </c>
      <c r="I896" s="84" t="b">
        <v>0</v>
      </c>
      <c r="J896" s="84" t="b">
        <v>0</v>
      </c>
      <c r="K896" s="84" t="b">
        <v>0</v>
      </c>
      <c r="L896" s="84" t="b">
        <v>0</v>
      </c>
    </row>
    <row r="897" spans="1:12" ht="15">
      <c r="A897" s="84" t="s">
        <v>3582</v>
      </c>
      <c r="B897" s="84" t="s">
        <v>2847</v>
      </c>
      <c r="C897" s="84">
        <v>2</v>
      </c>
      <c r="D897" s="123">
        <v>0.003141542307935454</v>
      </c>
      <c r="E897" s="123">
        <v>1.6382514828003798</v>
      </c>
      <c r="F897" s="84" t="s">
        <v>2706</v>
      </c>
      <c r="G897" s="84" t="b">
        <v>0</v>
      </c>
      <c r="H897" s="84" t="b">
        <v>0</v>
      </c>
      <c r="I897" s="84" t="b">
        <v>0</v>
      </c>
      <c r="J897" s="84" t="b">
        <v>0</v>
      </c>
      <c r="K897" s="84" t="b">
        <v>0</v>
      </c>
      <c r="L897" s="84" t="b">
        <v>0</v>
      </c>
    </row>
    <row r="898" spans="1:12" ht="15">
      <c r="A898" s="84" t="s">
        <v>3627</v>
      </c>
      <c r="B898" s="84" t="s">
        <v>3505</v>
      </c>
      <c r="C898" s="84">
        <v>2</v>
      </c>
      <c r="D898" s="123">
        <v>0.003141542307935454</v>
      </c>
      <c r="E898" s="123">
        <v>2.659440781870318</v>
      </c>
      <c r="F898" s="84" t="s">
        <v>2706</v>
      </c>
      <c r="G898" s="84" t="b">
        <v>1</v>
      </c>
      <c r="H898" s="84" t="b">
        <v>0</v>
      </c>
      <c r="I898" s="84" t="b">
        <v>0</v>
      </c>
      <c r="J898" s="84" t="b">
        <v>0</v>
      </c>
      <c r="K898" s="84" t="b">
        <v>0</v>
      </c>
      <c r="L898" s="84" t="b">
        <v>0</v>
      </c>
    </row>
    <row r="899" spans="1:12" ht="15">
      <c r="A899" s="84" t="s">
        <v>3505</v>
      </c>
      <c r="B899" s="84" t="s">
        <v>363</v>
      </c>
      <c r="C899" s="84">
        <v>2</v>
      </c>
      <c r="D899" s="123">
        <v>0.003141542307935454</v>
      </c>
      <c r="E899" s="123">
        <v>2.26150077319828</v>
      </c>
      <c r="F899" s="84" t="s">
        <v>2706</v>
      </c>
      <c r="G899" s="84" t="b">
        <v>0</v>
      </c>
      <c r="H899" s="84" t="b">
        <v>0</v>
      </c>
      <c r="I899" s="84" t="b">
        <v>0</v>
      </c>
      <c r="J899" s="84" t="b">
        <v>0</v>
      </c>
      <c r="K899" s="84" t="b">
        <v>0</v>
      </c>
      <c r="L899" s="84" t="b">
        <v>0</v>
      </c>
    </row>
    <row r="900" spans="1:12" ht="15">
      <c r="A900" s="84" t="s">
        <v>363</v>
      </c>
      <c r="B900" s="84" t="s">
        <v>3628</v>
      </c>
      <c r="C900" s="84">
        <v>2</v>
      </c>
      <c r="D900" s="123">
        <v>0.003141542307935454</v>
      </c>
      <c r="E900" s="123">
        <v>1.6594407818703176</v>
      </c>
      <c r="F900" s="84" t="s">
        <v>2706</v>
      </c>
      <c r="G900" s="84" t="b">
        <v>0</v>
      </c>
      <c r="H900" s="84" t="b">
        <v>0</v>
      </c>
      <c r="I900" s="84" t="b">
        <v>0</v>
      </c>
      <c r="J900" s="84" t="b">
        <v>0</v>
      </c>
      <c r="K900" s="84" t="b">
        <v>0</v>
      </c>
      <c r="L900" s="84" t="b">
        <v>0</v>
      </c>
    </row>
    <row r="901" spans="1:12" ht="15">
      <c r="A901" s="84" t="s">
        <v>3628</v>
      </c>
      <c r="B901" s="84" t="s">
        <v>2849</v>
      </c>
      <c r="C901" s="84">
        <v>2</v>
      </c>
      <c r="D901" s="123">
        <v>0.003141542307935454</v>
      </c>
      <c r="E901" s="123">
        <v>1.68171717658147</v>
      </c>
      <c r="F901" s="84" t="s">
        <v>2706</v>
      </c>
      <c r="G901" s="84" t="b">
        <v>0</v>
      </c>
      <c r="H901" s="84" t="b">
        <v>0</v>
      </c>
      <c r="I901" s="84" t="b">
        <v>0</v>
      </c>
      <c r="J901" s="84" t="b">
        <v>0</v>
      </c>
      <c r="K901" s="84" t="b">
        <v>0</v>
      </c>
      <c r="L901" s="84" t="b">
        <v>0</v>
      </c>
    </row>
    <row r="902" spans="1:12" ht="15">
      <c r="A902" s="84" t="s">
        <v>355</v>
      </c>
      <c r="B902" s="84" t="s">
        <v>3629</v>
      </c>
      <c r="C902" s="84">
        <v>2</v>
      </c>
      <c r="D902" s="123">
        <v>0.003141542307935454</v>
      </c>
      <c r="E902" s="123">
        <v>2.1823195271506552</v>
      </c>
      <c r="F902" s="84" t="s">
        <v>2706</v>
      </c>
      <c r="G902" s="84" t="b">
        <v>0</v>
      </c>
      <c r="H902" s="84" t="b">
        <v>0</v>
      </c>
      <c r="I902" s="84" t="b">
        <v>0</v>
      </c>
      <c r="J902" s="84" t="b">
        <v>0</v>
      </c>
      <c r="K902" s="84" t="b">
        <v>0</v>
      </c>
      <c r="L902" s="84" t="b">
        <v>0</v>
      </c>
    </row>
    <row r="903" spans="1:12" ht="15">
      <c r="A903" s="84" t="s">
        <v>3629</v>
      </c>
      <c r="B903" s="84" t="s">
        <v>3357</v>
      </c>
      <c r="C903" s="84">
        <v>2</v>
      </c>
      <c r="D903" s="123">
        <v>0.003141542307935454</v>
      </c>
      <c r="E903" s="123">
        <v>2.1823195271506552</v>
      </c>
      <c r="F903" s="84" t="s">
        <v>2706</v>
      </c>
      <c r="G903" s="84" t="b">
        <v>0</v>
      </c>
      <c r="H903" s="84" t="b">
        <v>0</v>
      </c>
      <c r="I903" s="84" t="b">
        <v>0</v>
      </c>
      <c r="J903" s="84" t="b">
        <v>0</v>
      </c>
      <c r="K903" s="84" t="b">
        <v>0</v>
      </c>
      <c r="L903" s="84" t="b">
        <v>0</v>
      </c>
    </row>
    <row r="904" spans="1:12" ht="15">
      <c r="A904" s="84" t="s">
        <v>3357</v>
      </c>
      <c r="B904" s="84" t="s">
        <v>3438</v>
      </c>
      <c r="C904" s="84">
        <v>2</v>
      </c>
      <c r="D904" s="123">
        <v>0.003141542307935454</v>
      </c>
      <c r="E904" s="123">
        <v>2.006228268094974</v>
      </c>
      <c r="F904" s="84" t="s">
        <v>2706</v>
      </c>
      <c r="G904" s="84" t="b">
        <v>0</v>
      </c>
      <c r="H904" s="84" t="b">
        <v>0</v>
      </c>
      <c r="I904" s="84" t="b">
        <v>0</v>
      </c>
      <c r="J904" s="84" t="b">
        <v>0</v>
      </c>
      <c r="K904" s="84" t="b">
        <v>0</v>
      </c>
      <c r="L904" s="84" t="b">
        <v>0</v>
      </c>
    </row>
    <row r="905" spans="1:12" ht="15">
      <c r="A905" s="84" t="s">
        <v>350</v>
      </c>
      <c r="B905" s="84" t="s">
        <v>2852</v>
      </c>
      <c r="C905" s="84">
        <v>3</v>
      </c>
      <c r="D905" s="123">
        <v>0.011013292524291994</v>
      </c>
      <c r="E905" s="123">
        <v>1.1026623418971477</v>
      </c>
      <c r="F905" s="84" t="s">
        <v>2707</v>
      </c>
      <c r="G905" s="84" t="b">
        <v>0</v>
      </c>
      <c r="H905" s="84" t="b">
        <v>0</v>
      </c>
      <c r="I905" s="84" t="b">
        <v>0</v>
      </c>
      <c r="J905" s="84" t="b">
        <v>0</v>
      </c>
      <c r="K905" s="84" t="b">
        <v>0</v>
      </c>
      <c r="L905" s="84" t="b">
        <v>0</v>
      </c>
    </row>
    <row r="906" spans="1:12" ht="15">
      <c r="A906" s="84" t="s">
        <v>2852</v>
      </c>
      <c r="B906" s="84" t="s">
        <v>2853</v>
      </c>
      <c r="C906" s="84">
        <v>3</v>
      </c>
      <c r="D906" s="123">
        <v>0.011013292524291994</v>
      </c>
      <c r="E906" s="123">
        <v>1.403692337561129</v>
      </c>
      <c r="F906" s="84" t="s">
        <v>2707</v>
      </c>
      <c r="G906" s="84" t="b">
        <v>0</v>
      </c>
      <c r="H906" s="84" t="b">
        <v>0</v>
      </c>
      <c r="I906" s="84" t="b">
        <v>0</v>
      </c>
      <c r="J906" s="84" t="b">
        <v>0</v>
      </c>
      <c r="K906" s="84" t="b">
        <v>0</v>
      </c>
      <c r="L906" s="84" t="b">
        <v>0</v>
      </c>
    </row>
    <row r="907" spans="1:12" ht="15">
      <c r="A907" s="84" t="s">
        <v>2853</v>
      </c>
      <c r="B907" s="84" t="s">
        <v>2854</v>
      </c>
      <c r="C907" s="84">
        <v>3</v>
      </c>
      <c r="D907" s="123">
        <v>0.011013292524291994</v>
      </c>
      <c r="E907" s="123">
        <v>1.403692337561129</v>
      </c>
      <c r="F907" s="84" t="s">
        <v>2707</v>
      </c>
      <c r="G907" s="84" t="b">
        <v>0</v>
      </c>
      <c r="H907" s="84" t="b">
        <v>0</v>
      </c>
      <c r="I907" s="84" t="b">
        <v>0</v>
      </c>
      <c r="J907" s="84" t="b">
        <v>1</v>
      </c>
      <c r="K907" s="84" t="b">
        <v>0</v>
      </c>
      <c r="L907" s="84" t="b">
        <v>0</v>
      </c>
    </row>
    <row r="908" spans="1:12" ht="15">
      <c r="A908" s="84" t="s">
        <v>2854</v>
      </c>
      <c r="B908" s="84" t="s">
        <v>2855</v>
      </c>
      <c r="C908" s="84">
        <v>3</v>
      </c>
      <c r="D908" s="123">
        <v>0.011013292524291994</v>
      </c>
      <c r="E908" s="123">
        <v>1.403692337561129</v>
      </c>
      <c r="F908" s="84" t="s">
        <v>2707</v>
      </c>
      <c r="G908" s="84" t="b">
        <v>1</v>
      </c>
      <c r="H908" s="84" t="b">
        <v>0</v>
      </c>
      <c r="I908" s="84" t="b">
        <v>0</v>
      </c>
      <c r="J908" s="84" t="b">
        <v>0</v>
      </c>
      <c r="K908" s="84" t="b">
        <v>0</v>
      </c>
      <c r="L908" s="84" t="b">
        <v>0</v>
      </c>
    </row>
    <row r="909" spans="1:12" ht="15">
      <c r="A909" s="84" t="s">
        <v>2855</v>
      </c>
      <c r="B909" s="84" t="s">
        <v>2856</v>
      </c>
      <c r="C909" s="84">
        <v>3</v>
      </c>
      <c r="D909" s="123">
        <v>0.011013292524291994</v>
      </c>
      <c r="E909" s="123">
        <v>1.403692337561129</v>
      </c>
      <c r="F909" s="84" t="s">
        <v>2707</v>
      </c>
      <c r="G909" s="84" t="b">
        <v>0</v>
      </c>
      <c r="H909" s="84" t="b">
        <v>0</v>
      </c>
      <c r="I909" s="84" t="b">
        <v>0</v>
      </c>
      <c r="J909" s="84" t="b">
        <v>1</v>
      </c>
      <c r="K909" s="84" t="b">
        <v>0</v>
      </c>
      <c r="L909" s="84" t="b">
        <v>0</v>
      </c>
    </row>
    <row r="910" spans="1:12" ht="15">
      <c r="A910" s="84" t="s">
        <v>2856</v>
      </c>
      <c r="B910" s="84" t="s">
        <v>351</v>
      </c>
      <c r="C910" s="84">
        <v>3</v>
      </c>
      <c r="D910" s="123">
        <v>0.011013292524291994</v>
      </c>
      <c r="E910" s="123">
        <v>1.403692337561129</v>
      </c>
      <c r="F910" s="84" t="s">
        <v>2707</v>
      </c>
      <c r="G910" s="84" t="b">
        <v>1</v>
      </c>
      <c r="H910" s="84" t="b">
        <v>0</v>
      </c>
      <c r="I910" s="84" t="b">
        <v>0</v>
      </c>
      <c r="J910" s="84" t="b">
        <v>0</v>
      </c>
      <c r="K910" s="84" t="b">
        <v>0</v>
      </c>
      <c r="L910" s="84" t="b">
        <v>0</v>
      </c>
    </row>
    <row r="911" spans="1:12" ht="15">
      <c r="A911" s="84" t="s">
        <v>351</v>
      </c>
      <c r="B911" s="84" t="s">
        <v>2851</v>
      </c>
      <c r="C911" s="84">
        <v>3</v>
      </c>
      <c r="D911" s="123">
        <v>0.011013292524291994</v>
      </c>
      <c r="E911" s="123">
        <v>1.1026623418971477</v>
      </c>
      <c r="F911" s="84" t="s">
        <v>2707</v>
      </c>
      <c r="G911" s="84" t="b">
        <v>0</v>
      </c>
      <c r="H911" s="84" t="b">
        <v>0</v>
      </c>
      <c r="I911" s="84" t="b">
        <v>0</v>
      </c>
      <c r="J911" s="84" t="b">
        <v>0</v>
      </c>
      <c r="K911" s="84" t="b">
        <v>0</v>
      </c>
      <c r="L911" s="84" t="b">
        <v>0</v>
      </c>
    </row>
    <row r="912" spans="1:12" ht="15">
      <c r="A912" s="84" t="s">
        <v>2851</v>
      </c>
      <c r="B912" s="84" t="s">
        <v>2857</v>
      </c>
      <c r="C912" s="84">
        <v>3</v>
      </c>
      <c r="D912" s="123">
        <v>0.011013292524291994</v>
      </c>
      <c r="E912" s="123">
        <v>1.1026623418971477</v>
      </c>
      <c r="F912" s="84" t="s">
        <v>2707</v>
      </c>
      <c r="G912" s="84" t="b">
        <v>0</v>
      </c>
      <c r="H912" s="84" t="b">
        <v>0</v>
      </c>
      <c r="I912" s="84" t="b">
        <v>0</v>
      </c>
      <c r="J912" s="84" t="b">
        <v>0</v>
      </c>
      <c r="K912" s="84" t="b">
        <v>0</v>
      </c>
      <c r="L912" s="84" t="b">
        <v>0</v>
      </c>
    </row>
    <row r="913" spans="1:12" ht="15">
      <c r="A913" s="84" t="s">
        <v>2857</v>
      </c>
      <c r="B913" s="84" t="s">
        <v>2858</v>
      </c>
      <c r="C913" s="84">
        <v>3</v>
      </c>
      <c r="D913" s="123">
        <v>0.011013292524291994</v>
      </c>
      <c r="E913" s="123">
        <v>1.403692337561129</v>
      </c>
      <c r="F913" s="84" t="s">
        <v>2707</v>
      </c>
      <c r="G913" s="84" t="b">
        <v>0</v>
      </c>
      <c r="H913" s="84" t="b">
        <v>0</v>
      </c>
      <c r="I913" s="84" t="b">
        <v>0</v>
      </c>
      <c r="J913" s="84" t="b">
        <v>0</v>
      </c>
      <c r="K913" s="84" t="b">
        <v>0</v>
      </c>
      <c r="L913" s="84" t="b">
        <v>0</v>
      </c>
    </row>
    <row r="914" spans="1:12" ht="15">
      <c r="A914" s="84" t="s">
        <v>2858</v>
      </c>
      <c r="B914" s="84" t="s">
        <v>336</v>
      </c>
      <c r="C914" s="84">
        <v>3</v>
      </c>
      <c r="D914" s="123">
        <v>0.011013292524291994</v>
      </c>
      <c r="E914" s="123">
        <v>1.403692337561129</v>
      </c>
      <c r="F914" s="84" t="s">
        <v>2707</v>
      </c>
      <c r="G914" s="84" t="b">
        <v>0</v>
      </c>
      <c r="H914" s="84" t="b">
        <v>0</v>
      </c>
      <c r="I914" s="84" t="b">
        <v>0</v>
      </c>
      <c r="J914" s="84" t="b">
        <v>0</v>
      </c>
      <c r="K914" s="84" t="b">
        <v>0</v>
      </c>
      <c r="L914" s="84" t="b">
        <v>0</v>
      </c>
    </row>
    <row r="915" spans="1:12" ht="15">
      <c r="A915" s="84" t="s">
        <v>336</v>
      </c>
      <c r="B915" s="84" t="s">
        <v>2851</v>
      </c>
      <c r="C915" s="84">
        <v>3</v>
      </c>
      <c r="D915" s="123">
        <v>0.011013292524291994</v>
      </c>
      <c r="E915" s="123">
        <v>1.1026623418971477</v>
      </c>
      <c r="F915" s="84" t="s">
        <v>2707</v>
      </c>
      <c r="G915" s="84" t="b">
        <v>0</v>
      </c>
      <c r="H915" s="84" t="b">
        <v>0</v>
      </c>
      <c r="I915" s="84" t="b">
        <v>0</v>
      </c>
      <c r="J915" s="84" t="b">
        <v>0</v>
      </c>
      <c r="K915" s="84" t="b">
        <v>0</v>
      </c>
      <c r="L915" s="84" t="b">
        <v>0</v>
      </c>
    </row>
    <row r="916" spans="1:12" ht="15">
      <c r="A916" s="84" t="s">
        <v>2851</v>
      </c>
      <c r="B916" s="84" t="s">
        <v>3360</v>
      </c>
      <c r="C916" s="84">
        <v>3</v>
      </c>
      <c r="D916" s="123">
        <v>0.011013292524291994</v>
      </c>
      <c r="E916" s="123">
        <v>1.1026623418971477</v>
      </c>
      <c r="F916" s="84" t="s">
        <v>2707</v>
      </c>
      <c r="G916" s="84" t="b">
        <v>0</v>
      </c>
      <c r="H916" s="84" t="b">
        <v>0</v>
      </c>
      <c r="I916" s="84" t="b">
        <v>0</v>
      </c>
      <c r="J916" s="84" t="b">
        <v>0</v>
      </c>
      <c r="K916" s="84" t="b">
        <v>0</v>
      </c>
      <c r="L916" s="84" t="b">
        <v>0</v>
      </c>
    </row>
    <row r="917" spans="1:12" ht="15">
      <c r="A917" s="84" t="s">
        <v>3360</v>
      </c>
      <c r="B917" s="84" t="s">
        <v>590</v>
      </c>
      <c r="C917" s="84">
        <v>3</v>
      </c>
      <c r="D917" s="123">
        <v>0.011013292524291994</v>
      </c>
      <c r="E917" s="123">
        <v>1.403692337561129</v>
      </c>
      <c r="F917" s="84" t="s">
        <v>2707</v>
      </c>
      <c r="G917" s="84" t="b">
        <v>0</v>
      </c>
      <c r="H917" s="84" t="b">
        <v>0</v>
      </c>
      <c r="I917" s="84" t="b">
        <v>0</v>
      </c>
      <c r="J917" s="84" t="b">
        <v>0</v>
      </c>
      <c r="K917" s="84" t="b">
        <v>0</v>
      </c>
      <c r="L917" s="84" t="b">
        <v>0</v>
      </c>
    </row>
    <row r="918" spans="1:12" ht="15">
      <c r="A918" s="84" t="s">
        <v>3538</v>
      </c>
      <c r="B918" s="84" t="s">
        <v>3416</v>
      </c>
      <c r="C918" s="84">
        <v>2</v>
      </c>
      <c r="D918" s="123">
        <v>0.011637103773650303</v>
      </c>
      <c r="E918" s="123">
        <v>1.5797835966168103</v>
      </c>
      <c r="F918" s="84" t="s">
        <v>2707</v>
      </c>
      <c r="G918" s="84" t="b">
        <v>1</v>
      </c>
      <c r="H918" s="84" t="b">
        <v>0</v>
      </c>
      <c r="I918" s="84" t="b">
        <v>0</v>
      </c>
      <c r="J918" s="84" t="b">
        <v>0</v>
      </c>
      <c r="K918" s="84" t="b">
        <v>0</v>
      </c>
      <c r="L918" s="84" t="b">
        <v>0</v>
      </c>
    </row>
    <row r="919" spans="1:12" ht="15">
      <c r="A919" s="84" t="s">
        <v>3416</v>
      </c>
      <c r="B919" s="84" t="s">
        <v>3462</v>
      </c>
      <c r="C919" s="84">
        <v>2</v>
      </c>
      <c r="D919" s="123">
        <v>0.011637103773650303</v>
      </c>
      <c r="E919" s="123">
        <v>1.5797835966168103</v>
      </c>
      <c r="F919" s="84" t="s">
        <v>2707</v>
      </c>
      <c r="G919" s="84" t="b">
        <v>0</v>
      </c>
      <c r="H919" s="84" t="b">
        <v>0</v>
      </c>
      <c r="I919" s="84" t="b">
        <v>0</v>
      </c>
      <c r="J919" s="84" t="b">
        <v>0</v>
      </c>
      <c r="K919" s="84" t="b">
        <v>0</v>
      </c>
      <c r="L919" s="84" t="b">
        <v>0</v>
      </c>
    </row>
    <row r="920" spans="1:12" ht="15">
      <c r="A920" s="84" t="s">
        <v>3462</v>
      </c>
      <c r="B920" s="84" t="s">
        <v>3633</v>
      </c>
      <c r="C920" s="84">
        <v>2</v>
      </c>
      <c r="D920" s="123">
        <v>0.011637103773650303</v>
      </c>
      <c r="E920" s="123">
        <v>1.5797835966168103</v>
      </c>
      <c r="F920" s="84" t="s">
        <v>2707</v>
      </c>
      <c r="G920" s="84" t="b">
        <v>0</v>
      </c>
      <c r="H920" s="84" t="b">
        <v>0</v>
      </c>
      <c r="I920" s="84" t="b">
        <v>0</v>
      </c>
      <c r="J920" s="84" t="b">
        <v>0</v>
      </c>
      <c r="K920" s="84" t="b">
        <v>0</v>
      </c>
      <c r="L920" s="84" t="b">
        <v>0</v>
      </c>
    </row>
    <row r="921" spans="1:12" ht="15">
      <c r="A921" s="84" t="s">
        <v>3633</v>
      </c>
      <c r="B921" s="84" t="s">
        <v>3634</v>
      </c>
      <c r="C921" s="84">
        <v>2</v>
      </c>
      <c r="D921" s="123">
        <v>0.011637103773650303</v>
      </c>
      <c r="E921" s="123">
        <v>1.5797835966168103</v>
      </c>
      <c r="F921" s="84" t="s">
        <v>2707</v>
      </c>
      <c r="G921" s="84" t="b">
        <v>0</v>
      </c>
      <c r="H921" s="84" t="b">
        <v>0</v>
      </c>
      <c r="I921" s="84" t="b">
        <v>0</v>
      </c>
      <c r="J921" s="84" t="b">
        <v>0</v>
      </c>
      <c r="K921" s="84" t="b">
        <v>1</v>
      </c>
      <c r="L921" s="84" t="b">
        <v>0</v>
      </c>
    </row>
    <row r="922" spans="1:12" ht="15">
      <c r="A922" s="84" t="s">
        <v>3634</v>
      </c>
      <c r="B922" s="84" t="s">
        <v>350</v>
      </c>
      <c r="C922" s="84">
        <v>2</v>
      </c>
      <c r="D922" s="123">
        <v>0.011637103773650303</v>
      </c>
      <c r="E922" s="123">
        <v>1.5797835966168103</v>
      </c>
      <c r="F922" s="84" t="s">
        <v>2707</v>
      </c>
      <c r="G922" s="84" t="b">
        <v>0</v>
      </c>
      <c r="H922" s="84" t="b">
        <v>1</v>
      </c>
      <c r="I922" s="84" t="b">
        <v>0</v>
      </c>
      <c r="J922" s="84" t="b">
        <v>0</v>
      </c>
      <c r="K922" s="84" t="b">
        <v>0</v>
      </c>
      <c r="L922" s="84" t="b">
        <v>0</v>
      </c>
    </row>
    <row r="923" spans="1:12" ht="15">
      <c r="A923" s="84" t="s">
        <v>350</v>
      </c>
      <c r="B923" s="84" t="s">
        <v>595</v>
      </c>
      <c r="C923" s="84">
        <v>2</v>
      </c>
      <c r="D923" s="123">
        <v>0.011637103773650303</v>
      </c>
      <c r="E923" s="123">
        <v>1.1026623418971477</v>
      </c>
      <c r="F923" s="84" t="s">
        <v>2707</v>
      </c>
      <c r="G923" s="84" t="b">
        <v>0</v>
      </c>
      <c r="H923" s="84" t="b">
        <v>0</v>
      </c>
      <c r="I923" s="84" t="b">
        <v>0</v>
      </c>
      <c r="J923" s="84" t="b">
        <v>0</v>
      </c>
      <c r="K923" s="84" t="b">
        <v>0</v>
      </c>
      <c r="L923" s="84" t="b">
        <v>0</v>
      </c>
    </row>
    <row r="924" spans="1:12" ht="15">
      <c r="A924" s="84" t="s">
        <v>595</v>
      </c>
      <c r="B924" s="84" t="s">
        <v>254</v>
      </c>
      <c r="C924" s="84">
        <v>2</v>
      </c>
      <c r="D924" s="123">
        <v>0.011637103773650303</v>
      </c>
      <c r="E924" s="123">
        <v>1.5797835966168103</v>
      </c>
      <c r="F924" s="84" t="s">
        <v>2707</v>
      </c>
      <c r="G924" s="84" t="b">
        <v>0</v>
      </c>
      <c r="H924" s="84" t="b">
        <v>0</v>
      </c>
      <c r="I924" s="84" t="b">
        <v>0</v>
      </c>
      <c r="J924" s="84" t="b">
        <v>0</v>
      </c>
      <c r="K924" s="84" t="b">
        <v>0</v>
      </c>
      <c r="L924" s="84" t="b">
        <v>0</v>
      </c>
    </row>
    <row r="925" spans="1:12" ht="15">
      <c r="A925" s="84" t="s">
        <v>254</v>
      </c>
      <c r="B925" s="84" t="s">
        <v>377</v>
      </c>
      <c r="C925" s="84">
        <v>2</v>
      </c>
      <c r="D925" s="123">
        <v>0.011637103773650303</v>
      </c>
      <c r="E925" s="123">
        <v>1.5797835966168103</v>
      </c>
      <c r="F925" s="84" t="s">
        <v>2707</v>
      </c>
      <c r="G925" s="84" t="b">
        <v>0</v>
      </c>
      <c r="H925" s="84" t="b">
        <v>0</v>
      </c>
      <c r="I925" s="84" t="b">
        <v>0</v>
      </c>
      <c r="J925" s="84" t="b">
        <v>0</v>
      </c>
      <c r="K925" s="84" t="b">
        <v>0</v>
      </c>
      <c r="L925" s="84" t="b">
        <v>0</v>
      </c>
    </row>
    <row r="926" spans="1:12" ht="15">
      <c r="A926" s="84" t="s">
        <v>2835</v>
      </c>
      <c r="B926" s="84" t="s">
        <v>2836</v>
      </c>
      <c r="C926" s="84">
        <v>11</v>
      </c>
      <c r="D926" s="123">
        <v>0.008192005721406565</v>
      </c>
      <c r="E926" s="123">
        <v>1.104735350520013</v>
      </c>
      <c r="F926" s="84" t="s">
        <v>2708</v>
      </c>
      <c r="G926" s="84" t="b">
        <v>0</v>
      </c>
      <c r="H926" s="84" t="b">
        <v>0</v>
      </c>
      <c r="I926" s="84" t="b">
        <v>0</v>
      </c>
      <c r="J926" s="84" t="b">
        <v>0</v>
      </c>
      <c r="K926" s="84" t="b">
        <v>0</v>
      </c>
      <c r="L926" s="84" t="b">
        <v>0</v>
      </c>
    </row>
    <row r="927" spans="1:12" ht="15">
      <c r="A927" s="84" t="s">
        <v>2860</v>
      </c>
      <c r="B927" s="84" t="s">
        <v>2861</v>
      </c>
      <c r="C927" s="84">
        <v>6</v>
      </c>
      <c r="D927" s="123">
        <v>0.01316831772247816</v>
      </c>
      <c r="E927" s="123">
        <v>1.3679767852945943</v>
      </c>
      <c r="F927" s="84" t="s">
        <v>2708</v>
      </c>
      <c r="G927" s="84" t="b">
        <v>0</v>
      </c>
      <c r="H927" s="84" t="b">
        <v>0</v>
      </c>
      <c r="I927" s="84" t="b">
        <v>0</v>
      </c>
      <c r="J927" s="84" t="b">
        <v>0</v>
      </c>
      <c r="K927" s="84" t="b">
        <v>0</v>
      </c>
      <c r="L927" s="84" t="b">
        <v>0</v>
      </c>
    </row>
    <row r="928" spans="1:12" ht="15">
      <c r="A928" s="84" t="s">
        <v>2861</v>
      </c>
      <c r="B928" s="84" t="s">
        <v>2862</v>
      </c>
      <c r="C928" s="84">
        <v>6</v>
      </c>
      <c r="D928" s="123">
        <v>0.01316831772247816</v>
      </c>
      <c r="E928" s="123">
        <v>1.3679767852945943</v>
      </c>
      <c r="F928" s="84" t="s">
        <v>2708</v>
      </c>
      <c r="G928" s="84" t="b">
        <v>0</v>
      </c>
      <c r="H928" s="84" t="b">
        <v>0</v>
      </c>
      <c r="I928" s="84" t="b">
        <v>0</v>
      </c>
      <c r="J928" s="84" t="b">
        <v>0</v>
      </c>
      <c r="K928" s="84" t="b">
        <v>0</v>
      </c>
      <c r="L928" s="84" t="b">
        <v>0</v>
      </c>
    </row>
    <row r="929" spans="1:12" ht="15">
      <c r="A929" s="84" t="s">
        <v>2862</v>
      </c>
      <c r="B929" s="84" t="s">
        <v>2863</v>
      </c>
      <c r="C929" s="84">
        <v>6</v>
      </c>
      <c r="D929" s="123">
        <v>0.01316831772247816</v>
      </c>
      <c r="E929" s="123">
        <v>1.3679767852945943</v>
      </c>
      <c r="F929" s="84" t="s">
        <v>2708</v>
      </c>
      <c r="G929" s="84" t="b">
        <v>0</v>
      </c>
      <c r="H929" s="84" t="b">
        <v>0</v>
      </c>
      <c r="I929" s="84" t="b">
        <v>0</v>
      </c>
      <c r="J929" s="84" t="b">
        <v>0</v>
      </c>
      <c r="K929" s="84" t="b">
        <v>1</v>
      </c>
      <c r="L929" s="84" t="b">
        <v>0</v>
      </c>
    </row>
    <row r="930" spans="1:12" ht="15">
      <c r="A930" s="84" t="s">
        <v>2863</v>
      </c>
      <c r="B930" s="84" t="s">
        <v>2844</v>
      </c>
      <c r="C930" s="84">
        <v>6</v>
      </c>
      <c r="D930" s="123">
        <v>0.01316831772247816</v>
      </c>
      <c r="E930" s="123">
        <v>1.3010299956639813</v>
      </c>
      <c r="F930" s="84" t="s">
        <v>2708</v>
      </c>
      <c r="G930" s="84" t="b">
        <v>0</v>
      </c>
      <c r="H930" s="84" t="b">
        <v>1</v>
      </c>
      <c r="I930" s="84" t="b">
        <v>0</v>
      </c>
      <c r="J930" s="84" t="b">
        <v>0</v>
      </c>
      <c r="K930" s="84" t="b">
        <v>0</v>
      </c>
      <c r="L930" s="84" t="b">
        <v>0</v>
      </c>
    </row>
    <row r="931" spans="1:12" ht="15">
      <c r="A931" s="84" t="s">
        <v>2844</v>
      </c>
      <c r="B931" s="84" t="s">
        <v>2835</v>
      </c>
      <c r="C931" s="84">
        <v>6</v>
      </c>
      <c r="D931" s="123">
        <v>0.01316831772247816</v>
      </c>
      <c r="E931" s="123">
        <v>1.0377885608893997</v>
      </c>
      <c r="F931" s="84" t="s">
        <v>2708</v>
      </c>
      <c r="G931" s="84" t="b">
        <v>0</v>
      </c>
      <c r="H931" s="84" t="b">
        <v>0</v>
      </c>
      <c r="I931" s="84" t="b">
        <v>0</v>
      </c>
      <c r="J931" s="84" t="b">
        <v>0</v>
      </c>
      <c r="K931" s="84" t="b">
        <v>0</v>
      </c>
      <c r="L931" s="84" t="b">
        <v>0</v>
      </c>
    </row>
    <row r="932" spans="1:12" ht="15">
      <c r="A932" s="84" t="s">
        <v>2836</v>
      </c>
      <c r="B932" s="84" t="s">
        <v>2864</v>
      </c>
      <c r="C932" s="84">
        <v>6</v>
      </c>
      <c r="D932" s="123">
        <v>0.01316831772247816</v>
      </c>
      <c r="E932" s="123">
        <v>1.104735350520013</v>
      </c>
      <c r="F932" s="84" t="s">
        <v>2708</v>
      </c>
      <c r="G932" s="84" t="b">
        <v>0</v>
      </c>
      <c r="H932" s="84" t="b">
        <v>0</v>
      </c>
      <c r="I932" s="84" t="b">
        <v>0</v>
      </c>
      <c r="J932" s="84" t="b">
        <v>1</v>
      </c>
      <c r="K932" s="84" t="b">
        <v>0</v>
      </c>
      <c r="L932" s="84" t="b">
        <v>0</v>
      </c>
    </row>
    <row r="933" spans="1:12" ht="15">
      <c r="A933" s="84" t="s">
        <v>2864</v>
      </c>
      <c r="B933" s="84" t="s">
        <v>2865</v>
      </c>
      <c r="C933" s="84">
        <v>6</v>
      </c>
      <c r="D933" s="123">
        <v>0.01316831772247816</v>
      </c>
      <c r="E933" s="123">
        <v>1.3679767852945943</v>
      </c>
      <c r="F933" s="84" t="s">
        <v>2708</v>
      </c>
      <c r="G933" s="84" t="b">
        <v>1</v>
      </c>
      <c r="H933" s="84" t="b">
        <v>0</v>
      </c>
      <c r="I933" s="84" t="b">
        <v>0</v>
      </c>
      <c r="J933" s="84" t="b">
        <v>0</v>
      </c>
      <c r="K933" s="84" t="b">
        <v>0</v>
      </c>
      <c r="L933" s="84" t="b">
        <v>0</v>
      </c>
    </row>
    <row r="934" spans="1:12" ht="15">
      <c r="A934" s="84" t="s">
        <v>358</v>
      </c>
      <c r="B934" s="84" t="s">
        <v>2860</v>
      </c>
      <c r="C934" s="84">
        <v>5</v>
      </c>
      <c r="D934" s="123">
        <v>0.013561220521922157</v>
      </c>
      <c r="E934" s="123">
        <v>1.146128035678238</v>
      </c>
      <c r="F934" s="84" t="s">
        <v>2708</v>
      </c>
      <c r="G934" s="84" t="b">
        <v>0</v>
      </c>
      <c r="H934" s="84" t="b">
        <v>0</v>
      </c>
      <c r="I934" s="84" t="b">
        <v>0</v>
      </c>
      <c r="J934" s="84" t="b">
        <v>0</v>
      </c>
      <c r="K934" s="84" t="b">
        <v>0</v>
      </c>
      <c r="L934" s="84" t="b">
        <v>0</v>
      </c>
    </row>
    <row r="935" spans="1:12" ht="15">
      <c r="A935" s="84" t="s">
        <v>2875</v>
      </c>
      <c r="B935" s="84" t="s">
        <v>3464</v>
      </c>
      <c r="C935" s="84">
        <v>4</v>
      </c>
      <c r="D935" s="123">
        <v>0.013382571528859459</v>
      </c>
      <c r="E935" s="123">
        <v>1.5440680443502757</v>
      </c>
      <c r="F935" s="84" t="s">
        <v>2708</v>
      </c>
      <c r="G935" s="84" t="b">
        <v>0</v>
      </c>
      <c r="H935" s="84" t="b">
        <v>0</v>
      </c>
      <c r="I935" s="84" t="b">
        <v>0</v>
      </c>
      <c r="J935" s="84" t="b">
        <v>0</v>
      </c>
      <c r="K935" s="84" t="b">
        <v>0</v>
      </c>
      <c r="L935" s="84" t="b">
        <v>0</v>
      </c>
    </row>
    <row r="936" spans="1:12" ht="15">
      <c r="A936" s="84" t="s">
        <v>3464</v>
      </c>
      <c r="B936" s="84" t="s">
        <v>2839</v>
      </c>
      <c r="C936" s="84">
        <v>4</v>
      </c>
      <c r="D936" s="123">
        <v>0.013382571528859459</v>
      </c>
      <c r="E936" s="123">
        <v>1.4471580313422192</v>
      </c>
      <c r="F936" s="84" t="s">
        <v>2708</v>
      </c>
      <c r="G936" s="84" t="b">
        <v>0</v>
      </c>
      <c r="H936" s="84" t="b">
        <v>0</v>
      </c>
      <c r="I936" s="84" t="b">
        <v>0</v>
      </c>
      <c r="J936" s="84" t="b">
        <v>0</v>
      </c>
      <c r="K936" s="84" t="b">
        <v>0</v>
      </c>
      <c r="L936" s="84" t="b">
        <v>0</v>
      </c>
    </row>
    <row r="937" spans="1:12" ht="15">
      <c r="A937" s="84" t="s">
        <v>2839</v>
      </c>
      <c r="B937" s="84" t="s">
        <v>2835</v>
      </c>
      <c r="C937" s="84">
        <v>4</v>
      </c>
      <c r="D937" s="123">
        <v>0.013382571528859459</v>
      </c>
      <c r="E937" s="123">
        <v>1.0078253375119566</v>
      </c>
      <c r="F937" s="84" t="s">
        <v>2708</v>
      </c>
      <c r="G937" s="84" t="b">
        <v>0</v>
      </c>
      <c r="H937" s="84" t="b">
        <v>0</v>
      </c>
      <c r="I937" s="84" t="b">
        <v>0</v>
      </c>
      <c r="J937" s="84" t="b">
        <v>0</v>
      </c>
      <c r="K937" s="84" t="b">
        <v>0</v>
      </c>
      <c r="L937" s="84" t="b">
        <v>0</v>
      </c>
    </row>
    <row r="938" spans="1:12" ht="15">
      <c r="A938" s="84" t="s">
        <v>2836</v>
      </c>
      <c r="B938" s="84" t="s">
        <v>3441</v>
      </c>
      <c r="C938" s="84">
        <v>4</v>
      </c>
      <c r="D938" s="123">
        <v>0.013382571528859459</v>
      </c>
      <c r="E938" s="123">
        <v>1.104735350520013</v>
      </c>
      <c r="F938" s="84" t="s">
        <v>2708</v>
      </c>
      <c r="G938" s="84" t="b">
        <v>0</v>
      </c>
      <c r="H938" s="84" t="b">
        <v>0</v>
      </c>
      <c r="I938" s="84" t="b">
        <v>0</v>
      </c>
      <c r="J938" s="84" t="b">
        <v>0</v>
      </c>
      <c r="K938" s="84" t="b">
        <v>0</v>
      </c>
      <c r="L938" s="84" t="b">
        <v>0</v>
      </c>
    </row>
    <row r="939" spans="1:12" ht="15">
      <c r="A939" s="84" t="s">
        <v>3441</v>
      </c>
      <c r="B939" s="84" t="s">
        <v>3420</v>
      </c>
      <c r="C939" s="84">
        <v>4</v>
      </c>
      <c r="D939" s="123">
        <v>0.013382571528859459</v>
      </c>
      <c r="E939" s="123">
        <v>1.5440680443502757</v>
      </c>
      <c r="F939" s="84" t="s">
        <v>2708</v>
      </c>
      <c r="G939" s="84" t="b">
        <v>0</v>
      </c>
      <c r="H939" s="84" t="b">
        <v>0</v>
      </c>
      <c r="I939" s="84" t="b">
        <v>0</v>
      </c>
      <c r="J939" s="84" t="b">
        <v>0</v>
      </c>
      <c r="K939" s="84" t="b">
        <v>0</v>
      </c>
      <c r="L939" s="84" t="b">
        <v>0</v>
      </c>
    </row>
    <row r="940" spans="1:12" ht="15">
      <c r="A940" s="84" t="s">
        <v>3420</v>
      </c>
      <c r="B940" s="84" t="s">
        <v>3465</v>
      </c>
      <c r="C940" s="84">
        <v>4</v>
      </c>
      <c r="D940" s="123">
        <v>0.013382571528859459</v>
      </c>
      <c r="E940" s="123">
        <v>1.5440680443502757</v>
      </c>
      <c r="F940" s="84" t="s">
        <v>2708</v>
      </c>
      <c r="G940" s="84" t="b">
        <v>0</v>
      </c>
      <c r="H940" s="84" t="b">
        <v>0</v>
      </c>
      <c r="I940" s="84" t="b">
        <v>0</v>
      </c>
      <c r="J940" s="84" t="b">
        <v>0</v>
      </c>
      <c r="K940" s="84" t="b">
        <v>1</v>
      </c>
      <c r="L940" s="84" t="b">
        <v>0</v>
      </c>
    </row>
    <row r="941" spans="1:12" ht="15">
      <c r="A941" s="84" t="s">
        <v>3465</v>
      </c>
      <c r="B941" s="84" t="s">
        <v>3466</v>
      </c>
      <c r="C941" s="84">
        <v>4</v>
      </c>
      <c r="D941" s="123">
        <v>0.013382571528859459</v>
      </c>
      <c r="E941" s="123">
        <v>1.5440680443502757</v>
      </c>
      <c r="F941" s="84" t="s">
        <v>2708</v>
      </c>
      <c r="G941" s="84" t="b">
        <v>0</v>
      </c>
      <c r="H941" s="84" t="b">
        <v>1</v>
      </c>
      <c r="I941" s="84" t="b">
        <v>0</v>
      </c>
      <c r="J941" s="84" t="b">
        <v>0</v>
      </c>
      <c r="K941" s="84" t="b">
        <v>0</v>
      </c>
      <c r="L941" s="84" t="b">
        <v>0</v>
      </c>
    </row>
    <row r="942" spans="1:12" ht="15">
      <c r="A942" s="84" t="s">
        <v>3466</v>
      </c>
      <c r="B942" s="84" t="s">
        <v>3442</v>
      </c>
      <c r="C942" s="84">
        <v>4</v>
      </c>
      <c r="D942" s="123">
        <v>0.013382571528859459</v>
      </c>
      <c r="E942" s="123">
        <v>1.5440680443502757</v>
      </c>
      <c r="F942" s="84" t="s">
        <v>2708</v>
      </c>
      <c r="G942" s="84" t="b">
        <v>0</v>
      </c>
      <c r="H942" s="84" t="b">
        <v>0</v>
      </c>
      <c r="I942" s="84" t="b">
        <v>0</v>
      </c>
      <c r="J942" s="84" t="b">
        <v>0</v>
      </c>
      <c r="K942" s="84" t="b">
        <v>0</v>
      </c>
      <c r="L942" s="84" t="b">
        <v>0</v>
      </c>
    </row>
    <row r="943" spans="1:12" ht="15">
      <c r="A943" s="84" t="s">
        <v>3442</v>
      </c>
      <c r="B943" s="84" t="s">
        <v>3467</v>
      </c>
      <c r="C943" s="84">
        <v>4</v>
      </c>
      <c r="D943" s="123">
        <v>0.013382571528859459</v>
      </c>
      <c r="E943" s="123">
        <v>1.5440680443502757</v>
      </c>
      <c r="F943" s="84" t="s">
        <v>2708</v>
      </c>
      <c r="G943" s="84" t="b">
        <v>0</v>
      </c>
      <c r="H943" s="84" t="b">
        <v>0</v>
      </c>
      <c r="I943" s="84" t="b">
        <v>0</v>
      </c>
      <c r="J943" s="84" t="b">
        <v>0</v>
      </c>
      <c r="K943" s="84" t="b">
        <v>0</v>
      </c>
      <c r="L943" s="84" t="b">
        <v>0</v>
      </c>
    </row>
    <row r="944" spans="1:12" ht="15">
      <c r="A944" s="84" t="s">
        <v>358</v>
      </c>
      <c r="B944" s="84" t="s">
        <v>2875</v>
      </c>
      <c r="C944" s="84">
        <v>3</v>
      </c>
      <c r="D944" s="123">
        <v>0.012486707795826947</v>
      </c>
      <c r="E944" s="123">
        <v>1.146128035678238</v>
      </c>
      <c r="F944" s="84" t="s">
        <v>2708</v>
      </c>
      <c r="G944" s="84" t="b">
        <v>0</v>
      </c>
      <c r="H944" s="84" t="b">
        <v>0</v>
      </c>
      <c r="I944" s="84" t="b">
        <v>0</v>
      </c>
      <c r="J944" s="84" t="b">
        <v>0</v>
      </c>
      <c r="K944" s="84" t="b">
        <v>0</v>
      </c>
      <c r="L944" s="84" t="b">
        <v>0</v>
      </c>
    </row>
    <row r="945" spans="1:12" ht="15">
      <c r="A945" s="84" t="s">
        <v>602</v>
      </c>
      <c r="B945" s="84" t="s">
        <v>584</v>
      </c>
      <c r="C945" s="84">
        <v>3</v>
      </c>
      <c r="D945" s="123">
        <v>0.012486707795826947</v>
      </c>
      <c r="E945" s="123">
        <v>1.4191293077419758</v>
      </c>
      <c r="F945" s="84" t="s">
        <v>2708</v>
      </c>
      <c r="G945" s="84" t="b">
        <v>0</v>
      </c>
      <c r="H945" s="84" t="b">
        <v>0</v>
      </c>
      <c r="I945" s="84" t="b">
        <v>0</v>
      </c>
      <c r="J945" s="84" t="b">
        <v>0</v>
      </c>
      <c r="K945" s="84" t="b">
        <v>0</v>
      </c>
      <c r="L945" s="84" t="b">
        <v>0</v>
      </c>
    </row>
    <row r="946" spans="1:12" ht="15">
      <c r="A946" s="84" t="s">
        <v>350</v>
      </c>
      <c r="B946" s="84" t="s">
        <v>3374</v>
      </c>
      <c r="C946" s="84">
        <v>2</v>
      </c>
      <c r="D946" s="123">
        <v>0.010626318387488308</v>
      </c>
      <c r="E946" s="123">
        <v>1.6690067809585756</v>
      </c>
      <c r="F946" s="84" t="s">
        <v>2708</v>
      </c>
      <c r="G946" s="84" t="b">
        <v>0</v>
      </c>
      <c r="H946" s="84" t="b">
        <v>0</v>
      </c>
      <c r="I946" s="84" t="b">
        <v>0</v>
      </c>
      <c r="J946" s="84" t="b">
        <v>0</v>
      </c>
      <c r="K946" s="84" t="b">
        <v>0</v>
      </c>
      <c r="L946" s="84" t="b">
        <v>0</v>
      </c>
    </row>
    <row r="947" spans="1:12" ht="15">
      <c r="A947" s="84" t="s">
        <v>3374</v>
      </c>
      <c r="B947" s="84" t="s">
        <v>3525</v>
      </c>
      <c r="C947" s="84">
        <v>2</v>
      </c>
      <c r="D947" s="123">
        <v>0.010626318387488308</v>
      </c>
      <c r="E947" s="123">
        <v>1.845098040014257</v>
      </c>
      <c r="F947" s="84" t="s">
        <v>2708</v>
      </c>
      <c r="G947" s="84" t="b">
        <v>0</v>
      </c>
      <c r="H947" s="84" t="b">
        <v>0</v>
      </c>
      <c r="I947" s="84" t="b">
        <v>0</v>
      </c>
      <c r="J947" s="84" t="b">
        <v>1</v>
      </c>
      <c r="K947" s="84" t="b">
        <v>0</v>
      </c>
      <c r="L947" s="84" t="b">
        <v>0</v>
      </c>
    </row>
    <row r="948" spans="1:12" ht="15">
      <c r="A948" s="84" t="s">
        <v>3525</v>
      </c>
      <c r="B948" s="84" t="s">
        <v>3526</v>
      </c>
      <c r="C948" s="84">
        <v>2</v>
      </c>
      <c r="D948" s="123">
        <v>0.010626318387488308</v>
      </c>
      <c r="E948" s="123">
        <v>1.845098040014257</v>
      </c>
      <c r="F948" s="84" t="s">
        <v>2708</v>
      </c>
      <c r="G948" s="84" t="b">
        <v>1</v>
      </c>
      <c r="H948" s="84" t="b">
        <v>0</v>
      </c>
      <c r="I948" s="84" t="b">
        <v>0</v>
      </c>
      <c r="J948" s="84" t="b">
        <v>0</v>
      </c>
      <c r="K948" s="84" t="b">
        <v>0</v>
      </c>
      <c r="L948" s="84" t="b">
        <v>0</v>
      </c>
    </row>
    <row r="949" spans="1:12" ht="15">
      <c r="A949" s="84" t="s">
        <v>3526</v>
      </c>
      <c r="B949" s="84" t="s">
        <v>358</v>
      </c>
      <c r="C949" s="84">
        <v>2</v>
      </c>
      <c r="D949" s="123">
        <v>0.010626318387488308</v>
      </c>
      <c r="E949" s="123">
        <v>1.845098040014257</v>
      </c>
      <c r="F949" s="84" t="s">
        <v>2708</v>
      </c>
      <c r="G949" s="84" t="b">
        <v>0</v>
      </c>
      <c r="H949" s="84" t="b">
        <v>0</v>
      </c>
      <c r="I949" s="84" t="b">
        <v>0</v>
      </c>
      <c r="J949" s="84" t="b">
        <v>0</v>
      </c>
      <c r="K949" s="84" t="b">
        <v>0</v>
      </c>
      <c r="L949" s="84" t="b">
        <v>0</v>
      </c>
    </row>
    <row r="950" spans="1:12" ht="15">
      <c r="A950" s="84" t="s">
        <v>358</v>
      </c>
      <c r="B950" s="84" t="s">
        <v>602</v>
      </c>
      <c r="C950" s="84">
        <v>2</v>
      </c>
      <c r="D950" s="123">
        <v>0.010626318387488308</v>
      </c>
      <c r="E950" s="123">
        <v>0.7481880270062005</v>
      </c>
      <c r="F950" s="84" t="s">
        <v>2708</v>
      </c>
      <c r="G950" s="84" t="b">
        <v>0</v>
      </c>
      <c r="H950" s="84" t="b">
        <v>0</v>
      </c>
      <c r="I950" s="84" t="b">
        <v>0</v>
      </c>
      <c r="J950" s="84" t="b">
        <v>0</v>
      </c>
      <c r="K950" s="84" t="b">
        <v>0</v>
      </c>
      <c r="L950" s="84" t="b">
        <v>0</v>
      </c>
    </row>
    <row r="951" spans="1:12" ht="15">
      <c r="A951" s="84" t="s">
        <v>350</v>
      </c>
      <c r="B951" s="84" t="s">
        <v>2867</v>
      </c>
      <c r="C951" s="84">
        <v>6</v>
      </c>
      <c r="D951" s="123">
        <v>0.010818141155119783</v>
      </c>
      <c r="E951" s="123">
        <v>1.088941083336781</v>
      </c>
      <c r="F951" s="84" t="s">
        <v>2709</v>
      </c>
      <c r="G951" s="84" t="b">
        <v>0</v>
      </c>
      <c r="H951" s="84" t="b">
        <v>0</v>
      </c>
      <c r="I951" s="84" t="b">
        <v>0</v>
      </c>
      <c r="J951" s="84" t="b">
        <v>0</v>
      </c>
      <c r="K951" s="84" t="b">
        <v>0</v>
      </c>
      <c r="L951" s="84" t="b">
        <v>0</v>
      </c>
    </row>
    <row r="952" spans="1:12" ht="15">
      <c r="A952" s="84" t="s">
        <v>2867</v>
      </c>
      <c r="B952" s="84" t="s">
        <v>2868</v>
      </c>
      <c r="C952" s="84">
        <v>6</v>
      </c>
      <c r="D952" s="123">
        <v>0.010818141155119783</v>
      </c>
      <c r="E952" s="123">
        <v>1.3521825181113625</v>
      </c>
      <c r="F952" s="84" t="s">
        <v>2709</v>
      </c>
      <c r="G952" s="84" t="b">
        <v>0</v>
      </c>
      <c r="H952" s="84" t="b">
        <v>0</v>
      </c>
      <c r="I952" s="84" t="b">
        <v>0</v>
      </c>
      <c r="J952" s="84" t="b">
        <v>0</v>
      </c>
      <c r="K952" s="84" t="b">
        <v>0</v>
      </c>
      <c r="L952" s="84" t="b">
        <v>0</v>
      </c>
    </row>
    <row r="953" spans="1:12" ht="15">
      <c r="A953" s="84" t="s">
        <v>2868</v>
      </c>
      <c r="B953" s="84" t="s">
        <v>589</v>
      </c>
      <c r="C953" s="84">
        <v>6</v>
      </c>
      <c r="D953" s="123">
        <v>0.010818141155119783</v>
      </c>
      <c r="E953" s="123">
        <v>1.3521825181113625</v>
      </c>
      <c r="F953" s="84" t="s">
        <v>2709</v>
      </c>
      <c r="G953" s="84" t="b">
        <v>0</v>
      </c>
      <c r="H953" s="84" t="b">
        <v>0</v>
      </c>
      <c r="I953" s="84" t="b">
        <v>0</v>
      </c>
      <c r="J953" s="84" t="b">
        <v>0</v>
      </c>
      <c r="K953" s="84" t="b">
        <v>0</v>
      </c>
      <c r="L953" s="84" t="b">
        <v>0</v>
      </c>
    </row>
    <row r="954" spans="1:12" ht="15">
      <c r="A954" s="84" t="s">
        <v>589</v>
      </c>
      <c r="B954" s="84" t="s">
        <v>2869</v>
      </c>
      <c r="C954" s="84">
        <v>6</v>
      </c>
      <c r="D954" s="123">
        <v>0.010818141155119783</v>
      </c>
      <c r="E954" s="123">
        <v>1.3521825181113625</v>
      </c>
      <c r="F954" s="84" t="s">
        <v>2709</v>
      </c>
      <c r="G954" s="84" t="b">
        <v>0</v>
      </c>
      <c r="H954" s="84" t="b">
        <v>0</v>
      </c>
      <c r="I954" s="84" t="b">
        <v>0</v>
      </c>
      <c r="J954" s="84" t="b">
        <v>0</v>
      </c>
      <c r="K954" s="84" t="b">
        <v>0</v>
      </c>
      <c r="L954" s="84" t="b">
        <v>0</v>
      </c>
    </row>
    <row r="955" spans="1:12" ht="15">
      <c r="A955" s="84" t="s">
        <v>2869</v>
      </c>
      <c r="B955" s="84" t="s">
        <v>2870</v>
      </c>
      <c r="C955" s="84">
        <v>6</v>
      </c>
      <c r="D955" s="123">
        <v>0.010818141155119783</v>
      </c>
      <c r="E955" s="123">
        <v>1.3521825181113625</v>
      </c>
      <c r="F955" s="84" t="s">
        <v>2709</v>
      </c>
      <c r="G955" s="84" t="b">
        <v>0</v>
      </c>
      <c r="H955" s="84" t="b">
        <v>0</v>
      </c>
      <c r="I955" s="84" t="b">
        <v>0</v>
      </c>
      <c r="J955" s="84" t="b">
        <v>0</v>
      </c>
      <c r="K955" s="84" t="b">
        <v>0</v>
      </c>
      <c r="L955" s="84" t="b">
        <v>0</v>
      </c>
    </row>
    <row r="956" spans="1:12" ht="15">
      <c r="A956" s="84" t="s">
        <v>2870</v>
      </c>
      <c r="B956" s="84" t="s">
        <v>2871</v>
      </c>
      <c r="C956" s="84">
        <v>6</v>
      </c>
      <c r="D956" s="123">
        <v>0.010818141155119783</v>
      </c>
      <c r="E956" s="123">
        <v>1.3521825181113625</v>
      </c>
      <c r="F956" s="84" t="s">
        <v>2709</v>
      </c>
      <c r="G956" s="84" t="b">
        <v>0</v>
      </c>
      <c r="H956" s="84" t="b">
        <v>0</v>
      </c>
      <c r="I956" s="84" t="b">
        <v>0</v>
      </c>
      <c r="J956" s="84" t="b">
        <v>0</v>
      </c>
      <c r="K956" s="84" t="b">
        <v>1</v>
      </c>
      <c r="L956" s="84" t="b">
        <v>0</v>
      </c>
    </row>
    <row r="957" spans="1:12" ht="15">
      <c r="A957" s="84" t="s">
        <v>2871</v>
      </c>
      <c r="B957" s="84" t="s">
        <v>2872</v>
      </c>
      <c r="C957" s="84">
        <v>6</v>
      </c>
      <c r="D957" s="123">
        <v>0.010818141155119783</v>
      </c>
      <c r="E957" s="123">
        <v>1.3521825181113625</v>
      </c>
      <c r="F957" s="84" t="s">
        <v>2709</v>
      </c>
      <c r="G957" s="84" t="b">
        <v>0</v>
      </c>
      <c r="H957" s="84" t="b">
        <v>1</v>
      </c>
      <c r="I957" s="84" t="b">
        <v>0</v>
      </c>
      <c r="J957" s="84" t="b">
        <v>0</v>
      </c>
      <c r="K957" s="84" t="b">
        <v>0</v>
      </c>
      <c r="L957" s="84" t="b">
        <v>0</v>
      </c>
    </row>
    <row r="958" spans="1:12" ht="15">
      <c r="A958" s="84" t="s">
        <v>2872</v>
      </c>
      <c r="B958" s="84" t="s">
        <v>352</v>
      </c>
      <c r="C958" s="84">
        <v>6</v>
      </c>
      <c r="D958" s="123">
        <v>0.010818141155119783</v>
      </c>
      <c r="E958" s="123">
        <v>1.3521825181113625</v>
      </c>
      <c r="F958" s="84" t="s">
        <v>2709</v>
      </c>
      <c r="G958" s="84" t="b">
        <v>0</v>
      </c>
      <c r="H958" s="84" t="b">
        <v>0</v>
      </c>
      <c r="I958" s="84" t="b">
        <v>0</v>
      </c>
      <c r="J958" s="84" t="b">
        <v>0</v>
      </c>
      <c r="K958" s="84" t="b">
        <v>0</v>
      </c>
      <c r="L958" s="84" t="b">
        <v>0</v>
      </c>
    </row>
    <row r="959" spans="1:12" ht="15">
      <c r="A959" s="84" t="s">
        <v>352</v>
      </c>
      <c r="B959" s="84" t="s">
        <v>368</v>
      </c>
      <c r="C959" s="84">
        <v>6</v>
      </c>
      <c r="D959" s="123">
        <v>0.010818141155119783</v>
      </c>
      <c r="E959" s="123">
        <v>1.3521825181113625</v>
      </c>
      <c r="F959" s="84" t="s">
        <v>2709</v>
      </c>
      <c r="G959" s="84" t="b">
        <v>0</v>
      </c>
      <c r="H959" s="84" t="b">
        <v>0</v>
      </c>
      <c r="I959" s="84" t="b">
        <v>0</v>
      </c>
      <c r="J959" s="84" t="b">
        <v>0</v>
      </c>
      <c r="K959" s="84" t="b">
        <v>0</v>
      </c>
      <c r="L959" s="84" t="b">
        <v>0</v>
      </c>
    </row>
    <row r="960" spans="1:12" ht="15">
      <c r="A960" s="84" t="s">
        <v>368</v>
      </c>
      <c r="B960" s="84" t="s">
        <v>584</v>
      </c>
      <c r="C960" s="84">
        <v>6</v>
      </c>
      <c r="D960" s="123">
        <v>0.010818141155119783</v>
      </c>
      <c r="E960" s="123">
        <v>1.2852357284807492</v>
      </c>
      <c r="F960" s="84" t="s">
        <v>2709</v>
      </c>
      <c r="G960" s="84" t="b">
        <v>0</v>
      </c>
      <c r="H960" s="84" t="b">
        <v>0</v>
      </c>
      <c r="I960" s="84" t="b">
        <v>0</v>
      </c>
      <c r="J960" s="84" t="b">
        <v>0</v>
      </c>
      <c r="K960" s="84" t="b">
        <v>0</v>
      </c>
      <c r="L960" s="84" t="b">
        <v>0</v>
      </c>
    </row>
    <row r="961" spans="1:12" ht="15">
      <c r="A961" s="84" t="s">
        <v>584</v>
      </c>
      <c r="B961" s="84" t="s">
        <v>2787</v>
      </c>
      <c r="C961" s="84">
        <v>6</v>
      </c>
      <c r="D961" s="123">
        <v>0.010818141155119783</v>
      </c>
      <c r="E961" s="123">
        <v>1.2852357284807492</v>
      </c>
      <c r="F961" s="84" t="s">
        <v>2709</v>
      </c>
      <c r="G961" s="84" t="b">
        <v>0</v>
      </c>
      <c r="H961" s="84" t="b">
        <v>0</v>
      </c>
      <c r="I961" s="84" t="b">
        <v>0</v>
      </c>
      <c r="J961" s="84" t="b">
        <v>0</v>
      </c>
      <c r="K961" s="84" t="b">
        <v>0</v>
      </c>
      <c r="L961" s="84" t="b">
        <v>0</v>
      </c>
    </row>
    <row r="962" spans="1:12" ht="15">
      <c r="A962" s="84" t="s">
        <v>2787</v>
      </c>
      <c r="B962" s="84" t="s">
        <v>3393</v>
      </c>
      <c r="C962" s="84">
        <v>6</v>
      </c>
      <c r="D962" s="123">
        <v>0.010818141155119783</v>
      </c>
      <c r="E962" s="123">
        <v>1.3521825181113625</v>
      </c>
      <c r="F962" s="84" t="s">
        <v>2709</v>
      </c>
      <c r="G962" s="84" t="b">
        <v>0</v>
      </c>
      <c r="H962" s="84" t="b">
        <v>0</v>
      </c>
      <c r="I962" s="84" t="b">
        <v>0</v>
      </c>
      <c r="J962" s="84" t="b">
        <v>0</v>
      </c>
      <c r="K962" s="84" t="b">
        <v>0</v>
      </c>
      <c r="L962" s="84" t="b">
        <v>0</v>
      </c>
    </row>
    <row r="963" spans="1:12" ht="15">
      <c r="A963" s="84" t="s">
        <v>602</v>
      </c>
      <c r="B963" s="84" t="s">
        <v>584</v>
      </c>
      <c r="C963" s="84">
        <v>11</v>
      </c>
      <c r="D963" s="123">
        <v>0.004433651881304051</v>
      </c>
      <c r="E963" s="123">
        <v>1.1435352250999584</v>
      </c>
      <c r="F963" s="84" t="s">
        <v>2710</v>
      </c>
      <c r="G963" s="84" t="b">
        <v>0</v>
      </c>
      <c r="H963" s="84" t="b">
        <v>0</v>
      </c>
      <c r="I963" s="84" t="b">
        <v>0</v>
      </c>
      <c r="J963" s="84" t="b">
        <v>0</v>
      </c>
      <c r="K963" s="84" t="b">
        <v>0</v>
      </c>
      <c r="L963" s="84" t="b">
        <v>0</v>
      </c>
    </row>
    <row r="964" spans="1:12" ht="15">
      <c r="A964" s="84" t="s">
        <v>2835</v>
      </c>
      <c r="B964" s="84" t="s">
        <v>2836</v>
      </c>
      <c r="C964" s="84">
        <v>3</v>
      </c>
      <c r="D964" s="123">
        <v>0.010613701626452905</v>
      </c>
      <c r="E964" s="123">
        <v>1.6206564798196208</v>
      </c>
      <c r="F964" s="84" t="s">
        <v>2710</v>
      </c>
      <c r="G964" s="84" t="b">
        <v>0</v>
      </c>
      <c r="H964" s="84" t="b">
        <v>0</v>
      </c>
      <c r="I964" s="84" t="b">
        <v>0</v>
      </c>
      <c r="J964" s="84" t="b">
        <v>0</v>
      </c>
      <c r="K964" s="84" t="b">
        <v>0</v>
      </c>
      <c r="L964" s="84" t="b">
        <v>0</v>
      </c>
    </row>
    <row r="965" spans="1:12" ht="15">
      <c r="A965" s="84" t="s">
        <v>350</v>
      </c>
      <c r="B965" s="84" t="s">
        <v>2876</v>
      </c>
      <c r="C965" s="84">
        <v>3</v>
      </c>
      <c r="D965" s="123">
        <v>0.010613701626452905</v>
      </c>
      <c r="E965" s="123">
        <v>1.5237464668115646</v>
      </c>
      <c r="F965" s="84" t="s">
        <v>2710</v>
      </c>
      <c r="G965" s="84" t="b">
        <v>0</v>
      </c>
      <c r="H965" s="84" t="b">
        <v>0</v>
      </c>
      <c r="I965" s="84" t="b">
        <v>0</v>
      </c>
      <c r="J965" s="84" t="b">
        <v>0</v>
      </c>
      <c r="K965" s="84" t="b">
        <v>0</v>
      </c>
      <c r="L965" s="84" t="b">
        <v>0</v>
      </c>
    </row>
    <row r="966" spans="1:12" ht="15">
      <c r="A966" s="84" t="s">
        <v>2876</v>
      </c>
      <c r="B966" s="84" t="s">
        <v>2877</v>
      </c>
      <c r="C966" s="84">
        <v>3</v>
      </c>
      <c r="D966" s="123">
        <v>0.010613701626452905</v>
      </c>
      <c r="E966" s="123">
        <v>1.745595216427921</v>
      </c>
      <c r="F966" s="84" t="s">
        <v>2710</v>
      </c>
      <c r="G966" s="84" t="b">
        <v>0</v>
      </c>
      <c r="H966" s="84" t="b">
        <v>0</v>
      </c>
      <c r="I966" s="84" t="b">
        <v>0</v>
      </c>
      <c r="J966" s="84" t="b">
        <v>0</v>
      </c>
      <c r="K966" s="84" t="b">
        <v>0</v>
      </c>
      <c r="L966" s="84" t="b">
        <v>0</v>
      </c>
    </row>
    <row r="967" spans="1:12" ht="15">
      <c r="A967" s="84" t="s">
        <v>2877</v>
      </c>
      <c r="B967" s="84" t="s">
        <v>2878</v>
      </c>
      <c r="C967" s="84">
        <v>3</v>
      </c>
      <c r="D967" s="123">
        <v>0.010613701626452905</v>
      </c>
      <c r="E967" s="123">
        <v>1.745595216427921</v>
      </c>
      <c r="F967" s="84" t="s">
        <v>2710</v>
      </c>
      <c r="G967" s="84" t="b">
        <v>0</v>
      </c>
      <c r="H967" s="84" t="b">
        <v>0</v>
      </c>
      <c r="I967" s="84" t="b">
        <v>0</v>
      </c>
      <c r="J967" s="84" t="b">
        <v>1</v>
      </c>
      <c r="K967" s="84" t="b">
        <v>0</v>
      </c>
      <c r="L967" s="84" t="b">
        <v>0</v>
      </c>
    </row>
    <row r="968" spans="1:12" ht="15">
      <c r="A968" s="84" t="s">
        <v>2878</v>
      </c>
      <c r="B968" s="84" t="s">
        <v>3531</v>
      </c>
      <c r="C968" s="84">
        <v>3</v>
      </c>
      <c r="D968" s="123">
        <v>0.010613701626452905</v>
      </c>
      <c r="E968" s="123">
        <v>1.745595216427921</v>
      </c>
      <c r="F968" s="84" t="s">
        <v>2710</v>
      </c>
      <c r="G968" s="84" t="b">
        <v>1</v>
      </c>
      <c r="H968" s="84" t="b">
        <v>0</v>
      </c>
      <c r="I968" s="84" t="b">
        <v>0</v>
      </c>
      <c r="J968" s="84" t="b">
        <v>0</v>
      </c>
      <c r="K968" s="84" t="b">
        <v>0</v>
      </c>
      <c r="L968" s="84" t="b">
        <v>0</v>
      </c>
    </row>
    <row r="969" spans="1:12" ht="15">
      <c r="A969" s="84" t="s">
        <v>3531</v>
      </c>
      <c r="B969" s="84" t="s">
        <v>3532</v>
      </c>
      <c r="C969" s="84">
        <v>3</v>
      </c>
      <c r="D969" s="123">
        <v>0.010613701626452905</v>
      </c>
      <c r="E969" s="123">
        <v>1.745595216427921</v>
      </c>
      <c r="F969" s="84" t="s">
        <v>2710</v>
      </c>
      <c r="G969" s="84" t="b">
        <v>0</v>
      </c>
      <c r="H969" s="84" t="b">
        <v>0</v>
      </c>
      <c r="I969" s="84" t="b">
        <v>0</v>
      </c>
      <c r="J969" s="84" t="b">
        <v>0</v>
      </c>
      <c r="K969" s="84" t="b">
        <v>0</v>
      </c>
      <c r="L969" s="84" t="b">
        <v>0</v>
      </c>
    </row>
    <row r="970" spans="1:12" ht="15">
      <c r="A970" s="84" t="s">
        <v>3532</v>
      </c>
      <c r="B970" s="84" t="s">
        <v>3533</v>
      </c>
      <c r="C970" s="84">
        <v>3</v>
      </c>
      <c r="D970" s="123">
        <v>0.010613701626452905</v>
      </c>
      <c r="E970" s="123">
        <v>1.745595216427921</v>
      </c>
      <c r="F970" s="84" t="s">
        <v>2710</v>
      </c>
      <c r="G970" s="84" t="b">
        <v>0</v>
      </c>
      <c r="H970" s="84" t="b">
        <v>0</v>
      </c>
      <c r="I970" s="84" t="b">
        <v>0</v>
      </c>
      <c r="J970" s="84" t="b">
        <v>0</v>
      </c>
      <c r="K970" s="84" t="b">
        <v>0</v>
      </c>
      <c r="L970" s="84" t="b">
        <v>0</v>
      </c>
    </row>
    <row r="971" spans="1:12" ht="15">
      <c r="A971" s="84" t="s">
        <v>3533</v>
      </c>
      <c r="B971" s="84" t="s">
        <v>3534</v>
      </c>
      <c r="C971" s="84">
        <v>3</v>
      </c>
      <c r="D971" s="123">
        <v>0.010613701626452905</v>
      </c>
      <c r="E971" s="123">
        <v>1.745595216427921</v>
      </c>
      <c r="F971" s="84" t="s">
        <v>2710</v>
      </c>
      <c r="G971" s="84" t="b">
        <v>0</v>
      </c>
      <c r="H971" s="84" t="b">
        <v>0</v>
      </c>
      <c r="I971" s="84" t="b">
        <v>0</v>
      </c>
      <c r="J971" s="84" t="b">
        <v>0</v>
      </c>
      <c r="K971" s="84" t="b">
        <v>0</v>
      </c>
      <c r="L971" s="84" t="b">
        <v>0</v>
      </c>
    </row>
    <row r="972" spans="1:12" ht="15">
      <c r="A972" s="84" t="s">
        <v>3534</v>
      </c>
      <c r="B972" s="84" t="s">
        <v>2874</v>
      </c>
      <c r="C972" s="84">
        <v>3</v>
      </c>
      <c r="D972" s="123">
        <v>0.010613701626452905</v>
      </c>
      <c r="E972" s="123">
        <v>1.5237464668115646</v>
      </c>
      <c r="F972" s="84" t="s">
        <v>2710</v>
      </c>
      <c r="G972" s="84" t="b">
        <v>0</v>
      </c>
      <c r="H972" s="84" t="b">
        <v>0</v>
      </c>
      <c r="I972" s="84" t="b">
        <v>0</v>
      </c>
      <c r="J972" s="84" t="b">
        <v>0</v>
      </c>
      <c r="K972" s="84" t="b">
        <v>0</v>
      </c>
      <c r="L972" s="84" t="b">
        <v>0</v>
      </c>
    </row>
    <row r="973" spans="1:12" ht="15">
      <c r="A973" s="84" t="s">
        <v>2874</v>
      </c>
      <c r="B973" s="84" t="s">
        <v>3535</v>
      </c>
      <c r="C973" s="84">
        <v>3</v>
      </c>
      <c r="D973" s="123">
        <v>0.010613701626452905</v>
      </c>
      <c r="E973" s="123">
        <v>1.5237464668115646</v>
      </c>
      <c r="F973" s="84" t="s">
        <v>2710</v>
      </c>
      <c r="G973" s="84" t="b">
        <v>0</v>
      </c>
      <c r="H973" s="84" t="b">
        <v>0</v>
      </c>
      <c r="I973" s="84" t="b">
        <v>0</v>
      </c>
      <c r="J973" s="84" t="b">
        <v>0</v>
      </c>
      <c r="K973" s="84" t="b">
        <v>0</v>
      </c>
      <c r="L973" s="84" t="b">
        <v>0</v>
      </c>
    </row>
    <row r="974" spans="1:12" ht="15">
      <c r="A974" s="84" t="s">
        <v>3535</v>
      </c>
      <c r="B974" s="84" t="s">
        <v>602</v>
      </c>
      <c r="C974" s="84">
        <v>3</v>
      </c>
      <c r="D974" s="123">
        <v>0.010613701626452905</v>
      </c>
      <c r="E974" s="123">
        <v>1.1435352250999584</v>
      </c>
      <c r="F974" s="84" t="s">
        <v>2710</v>
      </c>
      <c r="G974" s="84" t="b">
        <v>0</v>
      </c>
      <c r="H974" s="84" t="b">
        <v>0</v>
      </c>
      <c r="I974" s="84" t="b">
        <v>0</v>
      </c>
      <c r="J974" s="84" t="b">
        <v>0</v>
      </c>
      <c r="K974" s="84" t="b">
        <v>0</v>
      </c>
      <c r="L974" s="84" t="b">
        <v>0</v>
      </c>
    </row>
    <row r="975" spans="1:12" ht="15">
      <c r="A975" s="84" t="s">
        <v>2875</v>
      </c>
      <c r="B975" s="84" t="s">
        <v>3428</v>
      </c>
      <c r="C975" s="84">
        <v>2</v>
      </c>
      <c r="D975" s="123">
        <v>0.009032370629365063</v>
      </c>
      <c r="E975" s="123">
        <v>1.745595216427921</v>
      </c>
      <c r="F975" s="84" t="s">
        <v>2710</v>
      </c>
      <c r="G975" s="84" t="b">
        <v>0</v>
      </c>
      <c r="H975" s="84" t="b">
        <v>0</v>
      </c>
      <c r="I975" s="84" t="b">
        <v>0</v>
      </c>
      <c r="J975" s="84" t="b">
        <v>0</v>
      </c>
      <c r="K975" s="84" t="b">
        <v>0</v>
      </c>
      <c r="L975" s="84" t="b">
        <v>0</v>
      </c>
    </row>
    <row r="976" spans="1:12" ht="15">
      <c r="A976" s="84" t="s">
        <v>3428</v>
      </c>
      <c r="B976" s="84" t="s">
        <v>3595</v>
      </c>
      <c r="C976" s="84">
        <v>2</v>
      </c>
      <c r="D976" s="123">
        <v>0.009032370629365063</v>
      </c>
      <c r="E976" s="123">
        <v>1.921686475483602</v>
      </c>
      <c r="F976" s="84" t="s">
        <v>2710</v>
      </c>
      <c r="G976" s="84" t="b">
        <v>0</v>
      </c>
      <c r="H976" s="84" t="b">
        <v>0</v>
      </c>
      <c r="I976" s="84" t="b">
        <v>0</v>
      </c>
      <c r="J976" s="84" t="b">
        <v>0</v>
      </c>
      <c r="K976" s="84" t="b">
        <v>0</v>
      </c>
      <c r="L976" s="84" t="b">
        <v>0</v>
      </c>
    </row>
    <row r="977" spans="1:12" ht="15">
      <c r="A977" s="84" t="s">
        <v>3595</v>
      </c>
      <c r="B977" s="84" t="s">
        <v>2874</v>
      </c>
      <c r="C977" s="84">
        <v>2</v>
      </c>
      <c r="D977" s="123">
        <v>0.009032370629365063</v>
      </c>
      <c r="E977" s="123">
        <v>1.5237464668115646</v>
      </c>
      <c r="F977" s="84" t="s">
        <v>2710</v>
      </c>
      <c r="G977" s="84" t="b">
        <v>0</v>
      </c>
      <c r="H977" s="84" t="b">
        <v>0</v>
      </c>
      <c r="I977" s="84" t="b">
        <v>0</v>
      </c>
      <c r="J977" s="84" t="b">
        <v>0</v>
      </c>
      <c r="K977" s="84" t="b">
        <v>0</v>
      </c>
      <c r="L977" s="84" t="b">
        <v>0</v>
      </c>
    </row>
    <row r="978" spans="1:12" ht="15">
      <c r="A978" s="84" t="s">
        <v>2874</v>
      </c>
      <c r="B978" s="84" t="s">
        <v>3381</v>
      </c>
      <c r="C978" s="84">
        <v>2</v>
      </c>
      <c r="D978" s="123">
        <v>0.009032370629365063</v>
      </c>
      <c r="E978" s="123">
        <v>1.5237464668115646</v>
      </c>
      <c r="F978" s="84" t="s">
        <v>2710</v>
      </c>
      <c r="G978" s="84" t="b">
        <v>0</v>
      </c>
      <c r="H978" s="84" t="b">
        <v>0</v>
      </c>
      <c r="I978" s="84" t="b">
        <v>0</v>
      </c>
      <c r="J978" s="84" t="b">
        <v>0</v>
      </c>
      <c r="K978" s="84" t="b">
        <v>0</v>
      </c>
      <c r="L978" s="84" t="b">
        <v>0</v>
      </c>
    </row>
    <row r="979" spans="1:12" ht="15">
      <c r="A979" s="84" t="s">
        <v>3381</v>
      </c>
      <c r="B979" s="84" t="s">
        <v>3596</v>
      </c>
      <c r="C979" s="84">
        <v>2</v>
      </c>
      <c r="D979" s="123">
        <v>0.009032370629365063</v>
      </c>
      <c r="E979" s="123">
        <v>1.921686475483602</v>
      </c>
      <c r="F979" s="84" t="s">
        <v>2710</v>
      </c>
      <c r="G979" s="84" t="b">
        <v>0</v>
      </c>
      <c r="H979" s="84" t="b">
        <v>0</v>
      </c>
      <c r="I979" s="84" t="b">
        <v>0</v>
      </c>
      <c r="J979" s="84" t="b">
        <v>0</v>
      </c>
      <c r="K979" s="84" t="b">
        <v>0</v>
      </c>
      <c r="L979" s="84" t="b">
        <v>0</v>
      </c>
    </row>
    <row r="980" spans="1:12" ht="15">
      <c r="A980" s="84" t="s">
        <v>3596</v>
      </c>
      <c r="B980" s="84" t="s">
        <v>3498</v>
      </c>
      <c r="C980" s="84">
        <v>2</v>
      </c>
      <c r="D980" s="123">
        <v>0.009032370629365063</v>
      </c>
      <c r="E980" s="123">
        <v>1.921686475483602</v>
      </c>
      <c r="F980" s="84" t="s">
        <v>2710</v>
      </c>
      <c r="G980" s="84" t="b">
        <v>0</v>
      </c>
      <c r="H980" s="84" t="b">
        <v>0</v>
      </c>
      <c r="I980" s="84" t="b">
        <v>0</v>
      </c>
      <c r="J980" s="84" t="b">
        <v>0</v>
      </c>
      <c r="K980" s="84" t="b">
        <v>0</v>
      </c>
      <c r="L980" s="84" t="b">
        <v>0</v>
      </c>
    </row>
    <row r="981" spans="1:12" ht="15">
      <c r="A981" s="84" t="s">
        <v>3498</v>
      </c>
      <c r="B981" s="84" t="s">
        <v>3597</v>
      </c>
      <c r="C981" s="84">
        <v>2</v>
      </c>
      <c r="D981" s="123">
        <v>0.009032370629365063</v>
      </c>
      <c r="E981" s="123">
        <v>1.921686475483602</v>
      </c>
      <c r="F981" s="84" t="s">
        <v>2710</v>
      </c>
      <c r="G981" s="84" t="b">
        <v>0</v>
      </c>
      <c r="H981" s="84" t="b">
        <v>0</v>
      </c>
      <c r="I981" s="84" t="b">
        <v>0</v>
      </c>
      <c r="J981" s="84" t="b">
        <v>1</v>
      </c>
      <c r="K981" s="84" t="b">
        <v>0</v>
      </c>
      <c r="L981" s="84" t="b">
        <v>0</v>
      </c>
    </row>
    <row r="982" spans="1:12" ht="15">
      <c r="A982" s="84" t="s">
        <v>3597</v>
      </c>
      <c r="B982" s="84" t="s">
        <v>3502</v>
      </c>
      <c r="C982" s="84">
        <v>2</v>
      </c>
      <c r="D982" s="123">
        <v>0.009032370629365063</v>
      </c>
      <c r="E982" s="123">
        <v>1.921686475483602</v>
      </c>
      <c r="F982" s="84" t="s">
        <v>2710</v>
      </c>
      <c r="G982" s="84" t="b">
        <v>1</v>
      </c>
      <c r="H982" s="84" t="b">
        <v>0</v>
      </c>
      <c r="I982" s="84" t="b">
        <v>0</v>
      </c>
      <c r="J982" s="84" t="b">
        <v>1</v>
      </c>
      <c r="K982" s="84" t="b">
        <v>0</v>
      </c>
      <c r="L982" s="84" t="b">
        <v>0</v>
      </c>
    </row>
    <row r="983" spans="1:12" ht="15">
      <c r="A983" s="84" t="s">
        <v>3502</v>
      </c>
      <c r="B983" s="84" t="s">
        <v>3598</v>
      </c>
      <c r="C983" s="84">
        <v>2</v>
      </c>
      <c r="D983" s="123">
        <v>0.009032370629365063</v>
      </c>
      <c r="E983" s="123">
        <v>1.921686475483602</v>
      </c>
      <c r="F983" s="84" t="s">
        <v>2710</v>
      </c>
      <c r="G983" s="84" t="b">
        <v>1</v>
      </c>
      <c r="H983" s="84" t="b">
        <v>0</v>
      </c>
      <c r="I983" s="84" t="b">
        <v>0</v>
      </c>
      <c r="J983" s="84" t="b">
        <v>0</v>
      </c>
      <c r="K983" s="84" t="b">
        <v>0</v>
      </c>
      <c r="L983" s="84" t="b">
        <v>0</v>
      </c>
    </row>
    <row r="984" spans="1:12" ht="15">
      <c r="A984" s="84" t="s">
        <v>308</v>
      </c>
      <c r="B984" s="84" t="s">
        <v>350</v>
      </c>
      <c r="C984" s="84">
        <v>2</v>
      </c>
      <c r="D984" s="123">
        <v>0.009032370629365063</v>
      </c>
      <c r="E984" s="123">
        <v>1.745595216427921</v>
      </c>
      <c r="F984" s="84" t="s">
        <v>2710</v>
      </c>
      <c r="G984" s="84" t="b">
        <v>0</v>
      </c>
      <c r="H984" s="84" t="b">
        <v>0</v>
      </c>
      <c r="I984" s="84" t="b">
        <v>0</v>
      </c>
      <c r="J984" s="84" t="b">
        <v>0</v>
      </c>
      <c r="K984" s="84" t="b">
        <v>0</v>
      </c>
      <c r="L984" s="84" t="b">
        <v>0</v>
      </c>
    </row>
    <row r="985" spans="1:12" ht="15">
      <c r="A985" s="84" t="s">
        <v>584</v>
      </c>
      <c r="B985" s="84" t="s">
        <v>3450</v>
      </c>
      <c r="C985" s="84">
        <v>2</v>
      </c>
      <c r="D985" s="123">
        <v>0.009032370629365063</v>
      </c>
      <c r="E985" s="123">
        <v>1.745595216427921</v>
      </c>
      <c r="F985" s="84" t="s">
        <v>2710</v>
      </c>
      <c r="G985" s="84" t="b">
        <v>0</v>
      </c>
      <c r="H985" s="84" t="b">
        <v>0</v>
      </c>
      <c r="I985" s="84" t="b">
        <v>0</v>
      </c>
      <c r="J985" s="84" t="b">
        <v>0</v>
      </c>
      <c r="K985" s="84" t="b">
        <v>0</v>
      </c>
      <c r="L985" s="84" t="b">
        <v>0</v>
      </c>
    </row>
    <row r="986" spans="1:12" ht="15">
      <c r="A986" s="84" t="s">
        <v>2880</v>
      </c>
      <c r="B986" s="84" t="s">
        <v>2881</v>
      </c>
      <c r="C986" s="84">
        <v>3</v>
      </c>
      <c r="D986" s="123">
        <v>0.005279101546829574</v>
      </c>
      <c r="E986" s="123">
        <v>1.348953547981164</v>
      </c>
      <c r="F986" s="84" t="s">
        <v>2711</v>
      </c>
      <c r="G986" s="84" t="b">
        <v>0</v>
      </c>
      <c r="H986" s="84" t="b">
        <v>0</v>
      </c>
      <c r="I986" s="84" t="b">
        <v>0</v>
      </c>
      <c r="J986" s="84" t="b">
        <v>0</v>
      </c>
      <c r="K986" s="84" t="b">
        <v>0</v>
      </c>
      <c r="L986" s="84" t="b">
        <v>0</v>
      </c>
    </row>
    <row r="987" spans="1:12" ht="15">
      <c r="A987" s="84" t="s">
        <v>2882</v>
      </c>
      <c r="B987" s="84" t="s">
        <v>2883</v>
      </c>
      <c r="C987" s="84">
        <v>3</v>
      </c>
      <c r="D987" s="123">
        <v>0.005279101546829574</v>
      </c>
      <c r="E987" s="123">
        <v>1.348953547981164</v>
      </c>
      <c r="F987" s="84" t="s">
        <v>2711</v>
      </c>
      <c r="G987" s="84" t="b">
        <v>0</v>
      </c>
      <c r="H987" s="84" t="b">
        <v>0</v>
      </c>
      <c r="I987" s="84" t="b">
        <v>0</v>
      </c>
      <c r="J987" s="84" t="b">
        <v>0</v>
      </c>
      <c r="K987" s="84" t="b">
        <v>0</v>
      </c>
      <c r="L987" s="84" t="b">
        <v>0</v>
      </c>
    </row>
    <row r="988" spans="1:12" ht="15">
      <c r="A988" s="84" t="s">
        <v>2885</v>
      </c>
      <c r="B988" s="84" t="s">
        <v>2886</v>
      </c>
      <c r="C988" s="84">
        <v>2</v>
      </c>
      <c r="D988" s="123">
        <v>0.008479718187717781</v>
      </c>
      <c r="E988" s="123">
        <v>1.5250448070368452</v>
      </c>
      <c r="F988" s="84" t="s">
        <v>2711</v>
      </c>
      <c r="G988" s="84" t="b">
        <v>0</v>
      </c>
      <c r="H988" s="84" t="b">
        <v>0</v>
      </c>
      <c r="I988" s="84" t="b">
        <v>0</v>
      </c>
      <c r="J988" s="84" t="b">
        <v>0</v>
      </c>
      <c r="K988" s="84" t="b">
        <v>0</v>
      </c>
      <c r="L988" s="84" t="b">
        <v>0</v>
      </c>
    </row>
    <row r="989" spans="1:12" ht="15">
      <c r="A989" s="84" t="s">
        <v>2886</v>
      </c>
      <c r="B989" s="84" t="s">
        <v>2880</v>
      </c>
      <c r="C989" s="84">
        <v>2</v>
      </c>
      <c r="D989" s="123">
        <v>0.008479718187717781</v>
      </c>
      <c r="E989" s="123">
        <v>1.5250448070368452</v>
      </c>
      <c r="F989" s="84" t="s">
        <v>2711</v>
      </c>
      <c r="G989" s="84" t="b">
        <v>0</v>
      </c>
      <c r="H989" s="84" t="b">
        <v>0</v>
      </c>
      <c r="I989" s="84" t="b">
        <v>0</v>
      </c>
      <c r="J989" s="84" t="b">
        <v>0</v>
      </c>
      <c r="K989" s="84" t="b">
        <v>0</v>
      </c>
      <c r="L989" s="84" t="b">
        <v>0</v>
      </c>
    </row>
    <row r="990" spans="1:12" ht="15">
      <c r="A990" s="84" t="s">
        <v>2881</v>
      </c>
      <c r="B990" s="84" t="s">
        <v>222</v>
      </c>
      <c r="C990" s="84">
        <v>2</v>
      </c>
      <c r="D990" s="123">
        <v>0.008479718187717781</v>
      </c>
      <c r="E990" s="123">
        <v>1.348953547981164</v>
      </c>
      <c r="F990" s="84" t="s">
        <v>2711</v>
      </c>
      <c r="G990" s="84" t="b">
        <v>0</v>
      </c>
      <c r="H990" s="84" t="b">
        <v>0</v>
      </c>
      <c r="I990" s="84" t="b">
        <v>0</v>
      </c>
      <c r="J990" s="84" t="b">
        <v>0</v>
      </c>
      <c r="K990" s="84" t="b">
        <v>0</v>
      </c>
      <c r="L990" s="84" t="b">
        <v>0</v>
      </c>
    </row>
    <row r="991" spans="1:12" ht="15">
      <c r="A991" s="84" t="s">
        <v>222</v>
      </c>
      <c r="B991" s="84" t="s">
        <v>2882</v>
      </c>
      <c r="C991" s="84">
        <v>2</v>
      </c>
      <c r="D991" s="123">
        <v>0.008479718187717781</v>
      </c>
      <c r="E991" s="123">
        <v>1.348953547981164</v>
      </c>
      <c r="F991" s="84" t="s">
        <v>2711</v>
      </c>
      <c r="G991" s="84" t="b">
        <v>0</v>
      </c>
      <c r="H991" s="84" t="b">
        <v>0</v>
      </c>
      <c r="I991" s="84" t="b">
        <v>0</v>
      </c>
      <c r="J991" s="84" t="b">
        <v>0</v>
      </c>
      <c r="K991" s="84" t="b">
        <v>0</v>
      </c>
      <c r="L991" s="84" t="b">
        <v>0</v>
      </c>
    </row>
    <row r="992" spans="1:12" ht="15">
      <c r="A992" s="84" t="s">
        <v>2883</v>
      </c>
      <c r="B992" s="84" t="s">
        <v>2884</v>
      </c>
      <c r="C992" s="84">
        <v>2</v>
      </c>
      <c r="D992" s="123">
        <v>0.008479718187717781</v>
      </c>
      <c r="E992" s="123">
        <v>1.1728622889254827</v>
      </c>
      <c r="F992" s="84" t="s">
        <v>2711</v>
      </c>
      <c r="G992" s="84" t="b">
        <v>0</v>
      </c>
      <c r="H992" s="84" t="b">
        <v>0</v>
      </c>
      <c r="I992" s="84" t="b">
        <v>0</v>
      </c>
      <c r="J992" s="84" t="b">
        <v>0</v>
      </c>
      <c r="K992" s="84" t="b">
        <v>0</v>
      </c>
      <c r="L992" s="84" t="b">
        <v>0</v>
      </c>
    </row>
    <row r="993" spans="1:12" ht="15">
      <c r="A993" s="84" t="s">
        <v>2884</v>
      </c>
      <c r="B993" s="84" t="s">
        <v>2887</v>
      </c>
      <c r="C993" s="84">
        <v>2</v>
      </c>
      <c r="D993" s="123">
        <v>0.008479718187717781</v>
      </c>
      <c r="E993" s="123">
        <v>1.348953547981164</v>
      </c>
      <c r="F993" s="84" t="s">
        <v>2711</v>
      </c>
      <c r="G993" s="84" t="b">
        <v>0</v>
      </c>
      <c r="H993" s="84" t="b">
        <v>0</v>
      </c>
      <c r="I993" s="84" t="b">
        <v>0</v>
      </c>
      <c r="J993" s="84" t="b">
        <v>0</v>
      </c>
      <c r="K993" s="84" t="b">
        <v>0</v>
      </c>
      <c r="L993" s="84" t="b">
        <v>0</v>
      </c>
    </row>
    <row r="994" spans="1:12" ht="15">
      <c r="A994" s="84" t="s">
        <v>2887</v>
      </c>
      <c r="B994" s="84" t="s">
        <v>3380</v>
      </c>
      <c r="C994" s="84">
        <v>2</v>
      </c>
      <c r="D994" s="123">
        <v>0.008479718187717781</v>
      </c>
      <c r="E994" s="123">
        <v>1.5250448070368452</v>
      </c>
      <c r="F994" s="84" t="s">
        <v>2711</v>
      </c>
      <c r="G994" s="84" t="b">
        <v>0</v>
      </c>
      <c r="H994" s="84" t="b">
        <v>0</v>
      </c>
      <c r="I994" s="84" t="b">
        <v>0</v>
      </c>
      <c r="J994" s="84" t="b">
        <v>1</v>
      </c>
      <c r="K994" s="84" t="b">
        <v>0</v>
      </c>
      <c r="L994" s="84" t="b">
        <v>0</v>
      </c>
    </row>
    <row r="995" spans="1:12" ht="15">
      <c r="A995" s="84" t="s">
        <v>3380</v>
      </c>
      <c r="B995" s="84" t="s">
        <v>3375</v>
      </c>
      <c r="C995" s="84">
        <v>2</v>
      </c>
      <c r="D995" s="123">
        <v>0.008479718187717781</v>
      </c>
      <c r="E995" s="123">
        <v>1.5250448070368452</v>
      </c>
      <c r="F995" s="84" t="s">
        <v>2711</v>
      </c>
      <c r="G995" s="84" t="b">
        <v>1</v>
      </c>
      <c r="H995" s="84" t="b">
        <v>0</v>
      </c>
      <c r="I995" s="84" t="b">
        <v>0</v>
      </c>
      <c r="J995" s="84" t="b">
        <v>0</v>
      </c>
      <c r="K995" s="84" t="b">
        <v>0</v>
      </c>
      <c r="L995" s="84" t="b">
        <v>0</v>
      </c>
    </row>
    <row r="996" spans="1:12" ht="15">
      <c r="A996" s="84" t="s">
        <v>602</v>
      </c>
      <c r="B996" s="84" t="s">
        <v>584</v>
      </c>
      <c r="C996" s="84">
        <v>12</v>
      </c>
      <c r="D996" s="123">
        <v>0.0019223284567306126</v>
      </c>
      <c r="E996" s="123">
        <v>1.195686815119062</v>
      </c>
      <c r="F996" s="84" t="s">
        <v>2712</v>
      </c>
      <c r="G996" s="84" t="b">
        <v>0</v>
      </c>
      <c r="H996" s="84" t="b">
        <v>0</v>
      </c>
      <c r="I996" s="84" t="b">
        <v>0</v>
      </c>
      <c r="J996" s="84" t="b">
        <v>0</v>
      </c>
      <c r="K996" s="84" t="b">
        <v>0</v>
      </c>
      <c r="L996" s="84" t="b">
        <v>0</v>
      </c>
    </row>
    <row r="997" spans="1:12" ht="15">
      <c r="A997" s="84" t="s">
        <v>2835</v>
      </c>
      <c r="B997" s="84" t="s">
        <v>2836</v>
      </c>
      <c r="C997" s="84">
        <v>6</v>
      </c>
      <c r="D997" s="123">
        <v>0.009284574246724233</v>
      </c>
      <c r="E997" s="123">
        <v>1.5314789170422551</v>
      </c>
      <c r="F997" s="84" t="s">
        <v>2712</v>
      </c>
      <c r="G997" s="84" t="b">
        <v>0</v>
      </c>
      <c r="H997" s="84" t="b">
        <v>0</v>
      </c>
      <c r="I997" s="84" t="b">
        <v>0</v>
      </c>
      <c r="J997" s="84" t="b">
        <v>0</v>
      </c>
      <c r="K997" s="84" t="b">
        <v>0</v>
      </c>
      <c r="L997" s="84" t="b">
        <v>0</v>
      </c>
    </row>
    <row r="998" spans="1:12" ht="15">
      <c r="A998" s="84" t="s">
        <v>2893</v>
      </c>
      <c r="B998" s="84" t="s">
        <v>2894</v>
      </c>
      <c r="C998" s="84">
        <v>2</v>
      </c>
      <c r="D998" s="123">
        <v>0</v>
      </c>
      <c r="E998" s="123">
        <v>1.1139433523068367</v>
      </c>
      <c r="F998" s="84" t="s">
        <v>2713</v>
      </c>
      <c r="G998" s="84" t="b">
        <v>0</v>
      </c>
      <c r="H998" s="84" t="b">
        <v>0</v>
      </c>
      <c r="I998" s="84" t="b">
        <v>0</v>
      </c>
      <c r="J998" s="84" t="b">
        <v>0</v>
      </c>
      <c r="K998" s="84" t="b">
        <v>0</v>
      </c>
      <c r="L998" s="84" t="b">
        <v>0</v>
      </c>
    </row>
    <row r="999" spans="1:12" ht="15">
      <c r="A999" s="84" t="s">
        <v>2894</v>
      </c>
      <c r="B999" s="84" t="s">
        <v>2895</v>
      </c>
      <c r="C999" s="84">
        <v>2</v>
      </c>
      <c r="D999" s="123">
        <v>0</v>
      </c>
      <c r="E999" s="123">
        <v>1.1139433523068367</v>
      </c>
      <c r="F999" s="84" t="s">
        <v>2713</v>
      </c>
      <c r="G999" s="84" t="b">
        <v>0</v>
      </c>
      <c r="H999" s="84" t="b">
        <v>0</v>
      </c>
      <c r="I999" s="84" t="b">
        <v>0</v>
      </c>
      <c r="J999" s="84" t="b">
        <v>0</v>
      </c>
      <c r="K999" s="84" t="b">
        <v>0</v>
      </c>
      <c r="L999" s="84" t="b">
        <v>0</v>
      </c>
    </row>
    <row r="1000" spans="1:12" ht="15">
      <c r="A1000" s="84" t="s">
        <v>2895</v>
      </c>
      <c r="B1000" s="84" t="s">
        <v>2896</v>
      </c>
      <c r="C1000" s="84">
        <v>2</v>
      </c>
      <c r="D1000" s="123">
        <v>0</v>
      </c>
      <c r="E1000" s="123">
        <v>1.1139433523068367</v>
      </c>
      <c r="F1000" s="84" t="s">
        <v>2713</v>
      </c>
      <c r="G1000" s="84" t="b">
        <v>0</v>
      </c>
      <c r="H1000" s="84" t="b">
        <v>0</v>
      </c>
      <c r="I1000" s="84" t="b">
        <v>0</v>
      </c>
      <c r="J1000" s="84" t="b">
        <v>0</v>
      </c>
      <c r="K1000" s="84" t="b">
        <v>0</v>
      </c>
      <c r="L1000" s="84" t="b">
        <v>0</v>
      </c>
    </row>
    <row r="1001" spans="1:12" ht="15">
      <c r="A1001" s="84" t="s">
        <v>2896</v>
      </c>
      <c r="B1001" s="84" t="s">
        <v>2897</v>
      </c>
      <c r="C1001" s="84">
        <v>2</v>
      </c>
      <c r="D1001" s="123">
        <v>0</v>
      </c>
      <c r="E1001" s="123">
        <v>1.1139433523068367</v>
      </c>
      <c r="F1001" s="84" t="s">
        <v>2713</v>
      </c>
      <c r="G1001" s="84" t="b">
        <v>0</v>
      </c>
      <c r="H1001" s="84" t="b">
        <v>0</v>
      </c>
      <c r="I1001" s="84" t="b">
        <v>0</v>
      </c>
      <c r="J1001" s="84" t="b">
        <v>0</v>
      </c>
      <c r="K1001" s="84" t="b">
        <v>0</v>
      </c>
      <c r="L1001" s="84" t="b">
        <v>0</v>
      </c>
    </row>
    <row r="1002" spans="1:12" ht="15">
      <c r="A1002" s="84" t="s">
        <v>2897</v>
      </c>
      <c r="B1002" s="84" t="s">
        <v>2898</v>
      </c>
      <c r="C1002" s="84">
        <v>2</v>
      </c>
      <c r="D1002" s="123">
        <v>0</v>
      </c>
      <c r="E1002" s="123">
        <v>1.1139433523068367</v>
      </c>
      <c r="F1002" s="84" t="s">
        <v>2713</v>
      </c>
      <c r="G1002" s="84" t="b">
        <v>0</v>
      </c>
      <c r="H1002" s="84" t="b">
        <v>0</v>
      </c>
      <c r="I1002" s="84" t="b">
        <v>0</v>
      </c>
      <c r="J1002" s="84" t="b">
        <v>0</v>
      </c>
      <c r="K1002" s="84" t="b">
        <v>0</v>
      </c>
      <c r="L1002" s="84" t="b">
        <v>0</v>
      </c>
    </row>
    <row r="1003" spans="1:12" ht="15">
      <c r="A1003" s="84" t="s">
        <v>2898</v>
      </c>
      <c r="B1003" s="84" t="s">
        <v>2899</v>
      </c>
      <c r="C1003" s="84">
        <v>2</v>
      </c>
      <c r="D1003" s="123">
        <v>0</v>
      </c>
      <c r="E1003" s="123">
        <v>1.1139433523068367</v>
      </c>
      <c r="F1003" s="84" t="s">
        <v>2713</v>
      </c>
      <c r="G1003" s="84" t="b">
        <v>0</v>
      </c>
      <c r="H1003" s="84" t="b">
        <v>0</v>
      </c>
      <c r="I1003" s="84" t="b">
        <v>0</v>
      </c>
      <c r="J1003" s="84" t="b">
        <v>0</v>
      </c>
      <c r="K1003" s="84" t="b">
        <v>0</v>
      </c>
      <c r="L1003" s="84" t="b">
        <v>0</v>
      </c>
    </row>
    <row r="1004" spans="1:12" ht="15">
      <c r="A1004" s="84" t="s">
        <v>2899</v>
      </c>
      <c r="B1004" s="84" t="s">
        <v>2900</v>
      </c>
      <c r="C1004" s="84">
        <v>2</v>
      </c>
      <c r="D1004" s="123">
        <v>0</v>
      </c>
      <c r="E1004" s="123">
        <v>1.1139433523068367</v>
      </c>
      <c r="F1004" s="84" t="s">
        <v>2713</v>
      </c>
      <c r="G1004" s="84" t="b">
        <v>0</v>
      </c>
      <c r="H1004" s="84" t="b">
        <v>0</v>
      </c>
      <c r="I1004" s="84" t="b">
        <v>0</v>
      </c>
      <c r="J1004" s="84" t="b">
        <v>0</v>
      </c>
      <c r="K1004" s="84" t="b">
        <v>0</v>
      </c>
      <c r="L1004" s="84" t="b">
        <v>0</v>
      </c>
    </row>
    <row r="1005" spans="1:12" ht="15">
      <c r="A1005" s="84" t="s">
        <v>2900</v>
      </c>
      <c r="B1005" s="84" t="s">
        <v>2901</v>
      </c>
      <c r="C1005" s="84">
        <v>2</v>
      </c>
      <c r="D1005" s="123">
        <v>0</v>
      </c>
      <c r="E1005" s="123">
        <v>1.1139433523068367</v>
      </c>
      <c r="F1005" s="84" t="s">
        <v>2713</v>
      </c>
      <c r="G1005" s="84" t="b">
        <v>0</v>
      </c>
      <c r="H1005" s="84" t="b">
        <v>0</v>
      </c>
      <c r="I1005" s="84" t="b">
        <v>0</v>
      </c>
      <c r="J1005" s="84" t="b">
        <v>0</v>
      </c>
      <c r="K1005" s="84" t="b">
        <v>0</v>
      </c>
      <c r="L1005" s="84" t="b">
        <v>0</v>
      </c>
    </row>
    <row r="1006" spans="1:12" ht="15">
      <c r="A1006" s="84" t="s">
        <v>2901</v>
      </c>
      <c r="B1006" s="84" t="s">
        <v>2902</v>
      </c>
      <c r="C1006" s="84">
        <v>2</v>
      </c>
      <c r="D1006" s="123">
        <v>0</v>
      </c>
      <c r="E1006" s="123">
        <v>1.1139433523068367</v>
      </c>
      <c r="F1006" s="84" t="s">
        <v>2713</v>
      </c>
      <c r="G1006" s="84" t="b">
        <v>0</v>
      </c>
      <c r="H1006" s="84" t="b">
        <v>0</v>
      </c>
      <c r="I1006" s="84" t="b">
        <v>0</v>
      </c>
      <c r="J1006" s="84" t="b">
        <v>0</v>
      </c>
      <c r="K1006" s="84" t="b">
        <v>0</v>
      </c>
      <c r="L1006" s="84" t="b">
        <v>0</v>
      </c>
    </row>
    <row r="1007" spans="1:12" ht="15">
      <c r="A1007" s="84" t="s">
        <v>2902</v>
      </c>
      <c r="B1007" s="84" t="s">
        <v>381</v>
      </c>
      <c r="C1007" s="84">
        <v>2</v>
      </c>
      <c r="D1007" s="123">
        <v>0</v>
      </c>
      <c r="E1007" s="123">
        <v>1.1139433523068367</v>
      </c>
      <c r="F1007" s="84" t="s">
        <v>2713</v>
      </c>
      <c r="G1007" s="84" t="b">
        <v>0</v>
      </c>
      <c r="H1007" s="84" t="b">
        <v>0</v>
      </c>
      <c r="I1007" s="84" t="b">
        <v>0</v>
      </c>
      <c r="J1007" s="84" t="b">
        <v>0</v>
      </c>
      <c r="K1007" s="84" t="b">
        <v>0</v>
      </c>
      <c r="L1007" s="84" t="b">
        <v>0</v>
      </c>
    </row>
    <row r="1008" spans="1:12" ht="15">
      <c r="A1008" s="84" t="s">
        <v>381</v>
      </c>
      <c r="B1008" s="84" t="s">
        <v>300</v>
      </c>
      <c r="C1008" s="84">
        <v>2</v>
      </c>
      <c r="D1008" s="123">
        <v>0</v>
      </c>
      <c r="E1008" s="123">
        <v>1.1139433523068367</v>
      </c>
      <c r="F1008" s="84" t="s">
        <v>2713</v>
      </c>
      <c r="G1008" s="84" t="b">
        <v>0</v>
      </c>
      <c r="H1008" s="84" t="b">
        <v>0</v>
      </c>
      <c r="I1008" s="84" t="b">
        <v>0</v>
      </c>
      <c r="J1008" s="84" t="b">
        <v>0</v>
      </c>
      <c r="K1008" s="84" t="b">
        <v>0</v>
      </c>
      <c r="L1008" s="84" t="b">
        <v>0</v>
      </c>
    </row>
    <row r="1009" spans="1:12" ht="15">
      <c r="A1009" s="84" t="s">
        <v>602</v>
      </c>
      <c r="B1009" s="84" t="s">
        <v>2891</v>
      </c>
      <c r="C1009" s="84">
        <v>2</v>
      </c>
      <c r="D1009" s="123">
        <v>0</v>
      </c>
      <c r="E1009" s="123">
        <v>1.1026623418971477</v>
      </c>
      <c r="F1009" s="84" t="s">
        <v>2714</v>
      </c>
      <c r="G1009" s="84" t="b">
        <v>0</v>
      </c>
      <c r="H1009" s="84" t="b">
        <v>0</v>
      </c>
      <c r="I1009" s="84" t="b">
        <v>0</v>
      </c>
      <c r="J1009" s="84" t="b">
        <v>0</v>
      </c>
      <c r="K1009" s="84" t="b">
        <v>0</v>
      </c>
      <c r="L1009" s="84" t="b">
        <v>0</v>
      </c>
    </row>
    <row r="1010" spans="1:12" ht="15">
      <c r="A1010" s="84" t="s">
        <v>2891</v>
      </c>
      <c r="B1010" s="84" t="s">
        <v>3583</v>
      </c>
      <c r="C1010" s="84">
        <v>2</v>
      </c>
      <c r="D1010" s="123">
        <v>0</v>
      </c>
      <c r="E1010" s="123">
        <v>1.1026623418971477</v>
      </c>
      <c r="F1010" s="84" t="s">
        <v>2714</v>
      </c>
      <c r="G1010" s="84" t="b">
        <v>0</v>
      </c>
      <c r="H1010" s="84" t="b">
        <v>0</v>
      </c>
      <c r="I1010" s="84" t="b">
        <v>0</v>
      </c>
      <c r="J1010" s="84" t="b">
        <v>0</v>
      </c>
      <c r="K1010" s="84" t="b">
        <v>0</v>
      </c>
      <c r="L1010" s="84" t="b">
        <v>0</v>
      </c>
    </row>
    <row r="1011" spans="1:12" ht="15">
      <c r="A1011" s="84" t="s">
        <v>3583</v>
      </c>
      <c r="B1011" s="84" t="s">
        <v>3392</v>
      </c>
      <c r="C1011" s="84">
        <v>2</v>
      </c>
      <c r="D1011" s="123">
        <v>0</v>
      </c>
      <c r="E1011" s="123">
        <v>0.8808135922807914</v>
      </c>
      <c r="F1011" s="84" t="s">
        <v>2714</v>
      </c>
      <c r="G1011" s="84" t="b">
        <v>0</v>
      </c>
      <c r="H1011" s="84" t="b">
        <v>0</v>
      </c>
      <c r="I1011" s="84" t="b">
        <v>0</v>
      </c>
      <c r="J1011" s="84" t="b">
        <v>0</v>
      </c>
      <c r="K1011" s="84" t="b">
        <v>0</v>
      </c>
      <c r="L1011" s="84" t="b">
        <v>0</v>
      </c>
    </row>
    <row r="1012" spans="1:12" ht="15">
      <c r="A1012" s="84" t="s">
        <v>3392</v>
      </c>
      <c r="B1012" s="84" t="s">
        <v>3361</v>
      </c>
      <c r="C1012" s="84">
        <v>2</v>
      </c>
      <c r="D1012" s="123">
        <v>0</v>
      </c>
      <c r="E1012" s="123">
        <v>0.9777236052888478</v>
      </c>
      <c r="F1012" s="84" t="s">
        <v>2714</v>
      </c>
      <c r="G1012" s="84" t="b">
        <v>0</v>
      </c>
      <c r="H1012" s="84" t="b">
        <v>0</v>
      </c>
      <c r="I1012" s="84" t="b">
        <v>0</v>
      </c>
      <c r="J1012" s="84" t="b">
        <v>0</v>
      </c>
      <c r="K1012" s="84" t="b">
        <v>0</v>
      </c>
      <c r="L1012" s="84" t="b">
        <v>0</v>
      </c>
    </row>
    <row r="1013" spans="1:12" ht="15">
      <c r="A1013" s="84" t="s">
        <v>3361</v>
      </c>
      <c r="B1013" s="84" t="s">
        <v>3407</v>
      </c>
      <c r="C1013" s="84">
        <v>2</v>
      </c>
      <c r="D1013" s="123">
        <v>0</v>
      </c>
      <c r="E1013" s="123">
        <v>1.278753600952829</v>
      </c>
      <c r="F1013" s="84" t="s">
        <v>2714</v>
      </c>
      <c r="G1013" s="84" t="b">
        <v>0</v>
      </c>
      <c r="H1013" s="84" t="b">
        <v>0</v>
      </c>
      <c r="I1013" s="84" t="b">
        <v>0</v>
      </c>
      <c r="J1013" s="84" t="b">
        <v>0</v>
      </c>
      <c r="K1013" s="84" t="b">
        <v>0</v>
      </c>
      <c r="L1013" s="84" t="b">
        <v>0</v>
      </c>
    </row>
    <row r="1014" spans="1:12" ht="15">
      <c r="A1014" s="84" t="s">
        <v>3407</v>
      </c>
      <c r="B1014" s="84" t="s">
        <v>3584</v>
      </c>
      <c r="C1014" s="84">
        <v>2</v>
      </c>
      <c r="D1014" s="123">
        <v>0</v>
      </c>
      <c r="E1014" s="123">
        <v>1.278753600952829</v>
      </c>
      <c r="F1014" s="84" t="s">
        <v>2714</v>
      </c>
      <c r="G1014" s="84" t="b">
        <v>0</v>
      </c>
      <c r="H1014" s="84" t="b">
        <v>0</v>
      </c>
      <c r="I1014" s="84" t="b">
        <v>0</v>
      </c>
      <c r="J1014" s="84" t="b">
        <v>0</v>
      </c>
      <c r="K1014" s="84" t="b">
        <v>0</v>
      </c>
      <c r="L1014" s="84" t="b">
        <v>0</v>
      </c>
    </row>
    <row r="1015" spans="1:12" ht="15">
      <c r="A1015" s="84" t="s">
        <v>3584</v>
      </c>
      <c r="B1015" s="84" t="s">
        <v>3585</v>
      </c>
      <c r="C1015" s="84">
        <v>2</v>
      </c>
      <c r="D1015" s="123">
        <v>0</v>
      </c>
      <c r="E1015" s="123">
        <v>1.278753600952829</v>
      </c>
      <c r="F1015" s="84" t="s">
        <v>2714</v>
      </c>
      <c r="G1015" s="84" t="b">
        <v>0</v>
      </c>
      <c r="H1015" s="84" t="b">
        <v>0</v>
      </c>
      <c r="I1015" s="84" t="b">
        <v>0</v>
      </c>
      <c r="J1015" s="84" t="b">
        <v>0</v>
      </c>
      <c r="K1015" s="84" t="b">
        <v>0</v>
      </c>
      <c r="L1015" s="84" t="b">
        <v>0</v>
      </c>
    </row>
    <row r="1016" spans="1:12" ht="15">
      <c r="A1016" s="84" t="s">
        <v>3585</v>
      </c>
      <c r="B1016" s="84" t="s">
        <v>3472</v>
      </c>
      <c r="C1016" s="84">
        <v>2</v>
      </c>
      <c r="D1016" s="123">
        <v>0</v>
      </c>
      <c r="E1016" s="123">
        <v>1.278753600952829</v>
      </c>
      <c r="F1016" s="84" t="s">
        <v>2714</v>
      </c>
      <c r="G1016" s="84" t="b">
        <v>0</v>
      </c>
      <c r="H1016" s="84" t="b">
        <v>0</v>
      </c>
      <c r="I1016" s="84" t="b">
        <v>0</v>
      </c>
      <c r="J1016" s="84" t="b">
        <v>0</v>
      </c>
      <c r="K1016" s="84" t="b">
        <v>0</v>
      </c>
      <c r="L1016" s="84" t="b">
        <v>0</v>
      </c>
    </row>
    <row r="1017" spans="1:12" ht="15">
      <c r="A1017" s="84" t="s">
        <v>3472</v>
      </c>
      <c r="B1017" s="84" t="s">
        <v>3470</v>
      </c>
      <c r="C1017" s="84">
        <v>2</v>
      </c>
      <c r="D1017" s="123">
        <v>0</v>
      </c>
      <c r="E1017" s="123">
        <v>1.278753600952829</v>
      </c>
      <c r="F1017" s="84" t="s">
        <v>2714</v>
      </c>
      <c r="G1017" s="84" t="b">
        <v>0</v>
      </c>
      <c r="H1017" s="84" t="b">
        <v>0</v>
      </c>
      <c r="I1017" s="84" t="b">
        <v>0</v>
      </c>
      <c r="J1017" s="84" t="b">
        <v>1</v>
      </c>
      <c r="K1017" s="84" t="b">
        <v>0</v>
      </c>
      <c r="L1017" s="84" t="b">
        <v>0</v>
      </c>
    </row>
    <row r="1018" spans="1:12" ht="15">
      <c r="A1018" s="84" t="s">
        <v>3470</v>
      </c>
      <c r="B1018" s="84" t="s">
        <v>3416</v>
      </c>
      <c r="C1018" s="84">
        <v>2</v>
      </c>
      <c r="D1018" s="123">
        <v>0</v>
      </c>
      <c r="E1018" s="123">
        <v>1.278753600952829</v>
      </c>
      <c r="F1018" s="84" t="s">
        <v>2714</v>
      </c>
      <c r="G1018" s="84" t="b">
        <v>1</v>
      </c>
      <c r="H1018" s="84" t="b">
        <v>0</v>
      </c>
      <c r="I1018" s="84" t="b">
        <v>0</v>
      </c>
      <c r="J1018" s="84" t="b">
        <v>0</v>
      </c>
      <c r="K1018" s="84" t="b">
        <v>0</v>
      </c>
      <c r="L1018" s="84" t="b">
        <v>0</v>
      </c>
    </row>
    <row r="1019" spans="1:12" ht="15">
      <c r="A1019" s="84" t="s">
        <v>3416</v>
      </c>
      <c r="B1019" s="84" t="s">
        <v>3392</v>
      </c>
      <c r="C1019" s="84">
        <v>2</v>
      </c>
      <c r="D1019" s="123">
        <v>0</v>
      </c>
      <c r="E1019" s="123">
        <v>0.8808135922807914</v>
      </c>
      <c r="F1019" s="84" t="s">
        <v>2714</v>
      </c>
      <c r="G1019" s="84" t="b">
        <v>0</v>
      </c>
      <c r="H1019" s="84" t="b">
        <v>0</v>
      </c>
      <c r="I1019" s="84" t="b">
        <v>0</v>
      </c>
      <c r="J1019" s="84" t="b">
        <v>0</v>
      </c>
      <c r="K1019" s="84" t="b">
        <v>0</v>
      </c>
      <c r="L1019" s="84" t="b">
        <v>0</v>
      </c>
    </row>
    <row r="1020" spans="1:12" ht="15">
      <c r="A1020" s="84" t="s">
        <v>3410</v>
      </c>
      <c r="B1020" s="84" t="s">
        <v>2872</v>
      </c>
      <c r="C1020" s="84">
        <v>2</v>
      </c>
      <c r="D1020" s="123">
        <v>0</v>
      </c>
      <c r="E1020" s="123">
        <v>0.7403626894942439</v>
      </c>
      <c r="F1020" s="84" t="s">
        <v>2715</v>
      </c>
      <c r="G1020" s="84" t="b">
        <v>0</v>
      </c>
      <c r="H1020" s="84" t="b">
        <v>0</v>
      </c>
      <c r="I1020" s="84" t="b">
        <v>0</v>
      </c>
      <c r="J1020" s="84" t="b">
        <v>0</v>
      </c>
      <c r="K1020" s="84" t="b">
        <v>0</v>
      </c>
      <c r="L1020" s="84" t="b">
        <v>0</v>
      </c>
    </row>
    <row r="1021" spans="1:12" ht="15">
      <c r="A1021" s="84" t="s">
        <v>2872</v>
      </c>
      <c r="B1021" s="84" t="s">
        <v>3630</v>
      </c>
      <c r="C1021" s="84">
        <v>2</v>
      </c>
      <c r="D1021" s="123">
        <v>0</v>
      </c>
      <c r="E1021" s="123">
        <v>0.7403626894942439</v>
      </c>
      <c r="F1021" s="84" t="s">
        <v>2715</v>
      </c>
      <c r="G1021" s="84" t="b">
        <v>0</v>
      </c>
      <c r="H1021" s="84" t="b">
        <v>0</v>
      </c>
      <c r="I1021" s="84" t="b">
        <v>0</v>
      </c>
      <c r="J1021" s="84" t="b">
        <v>0</v>
      </c>
      <c r="K1021" s="84" t="b">
        <v>0</v>
      </c>
      <c r="L1021" s="84" t="b">
        <v>0</v>
      </c>
    </row>
    <row r="1022" spans="1:12" ht="15">
      <c r="A1022" s="84" t="s">
        <v>3630</v>
      </c>
      <c r="B1022" s="84" t="s">
        <v>3631</v>
      </c>
      <c r="C1022" s="84">
        <v>2</v>
      </c>
      <c r="D1022" s="123">
        <v>0</v>
      </c>
      <c r="E1022" s="123">
        <v>0.7403626894942439</v>
      </c>
      <c r="F1022" s="84" t="s">
        <v>2715</v>
      </c>
      <c r="G1022" s="84" t="b">
        <v>0</v>
      </c>
      <c r="H1022" s="84" t="b">
        <v>0</v>
      </c>
      <c r="I1022" s="84" t="b">
        <v>0</v>
      </c>
      <c r="J1022" s="84" t="b">
        <v>0</v>
      </c>
      <c r="K1022" s="84" t="b">
        <v>0</v>
      </c>
      <c r="L1022" s="84" t="b">
        <v>0</v>
      </c>
    </row>
    <row r="1023" spans="1:12" ht="15">
      <c r="A1023" s="84" t="s">
        <v>3631</v>
      </c>
      <c r="B1023" s="84" t="s">
        <v>3385</v>
      </c>
      <c r="C1023" s="84">
        <v>2</v>
      </c>
      <c r="D1023" s="123">
        <v>0</v>
      </c>
      <c r="E1023" s="123">
        <v>0.7403626894942439</v>
      </c>
      <c r="F1023" s="84" t="s">
        <v>2715</v>
      </c>
      <c r="G1023" s="84" t="b">
        <v>0</v>
      </c>
      <c r="H1023" s="84" t="b">
        <v>0</v>
      </c>
      <c r="I1023" s="84" t="b">
        <v>0</v>
      </c>
      <c r="J1023" s="84" t="b">
        <v>0</v>
      </c>
      <c r="K1023" s="84" t="b">
        <v>0</v>
      </c>
      <c r="L1023" s="84" t="b">
        <v>0</v>
      </c>
    </row>
    <row r="1024" spans="1:12" ht="15">
      <c r="A1024" s="84" t="s">
        <v>3385</v>
      </c>
      <c r="B1024" s="84" t="s">
        <v>584</v>
      </c>
      <c r="C1024" s="84">
        <v>2</v>
      </c>
      <c r="D1024" s="123">
        <v>0</v>
      </c>
      <c r="E1024" s="123">
        <v>0.7403626894942439</v>
      </c>
      <c r="F1024" s="84" t="s">
        <v>2715</v>
      </c>
      <c r="G1024" s="84" t="b">
        <v>0</v>
      </c>
      <c r="H1024" s="84" t="b">
        <v>0</v>
      </c>
      <c r="I1024" s="84" t="b">
        <v>0</v>
      </c>
      <c r="J1024" s="84" t="b">
        <v>0</v>
      </c>
      <c r="K1024" s="84" t="b">
        <v>0</v>
      </c>
      <c r="L102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3677</v>
      </c>
      <c r="B1" s="13" t="s">
        <v>34</v>
      </c>
    </row>
    <row r="2" spans="1:2" ht="15">
      <c r="A2" s="115" t="s">
        <v>350</v>
      </c>
      <c r="B2" s="78">
        <v>18404.147619</v>
      </c>
    </row>
    <row r="3" spans="1:2" ht="15">
      <c r="A3" s="115" t="s">
        <v>306</v>
      </c>
      <c r="B3" s="78">
        <v>14165.385714</v>
      </c>
    </row>
    <row r="4" spans="1:2" ht="15">
      <c r="A4" s="115" t="s">
        <v>358</v>
      </c>
      <c r="B4" s="78">
        <v>1951</v>
      </c>
    </row>
    <row r="5" spans="1:2" ht="15">
      <c r="A5" s="115" t="s">
        <v>253</v>
      </c>
      <c r="B5" s="78">
        <v>1151.5</v>
      </c>
    </row>
    <row r="6" spans="1:2" ht="15">
      <c r="A6" s="115" t="s">
        <v>325</v>
      </c>
      <c r="B6" s="78">
        <v>1071.938095</v>
      </c>
    </row>
    <row r="7" spans="1:2" ht="15">
      <c r="A7" s="115" t="s">
        <v>249</v>
      </c>
      <c r="B7" s="78">
        <v>985.4</v>
      </c>
    </row>
    <row r="8" spans="1:2" ht="15">
      <c r="A8" s="115" t="s">
        <v>222</v>
      </c>
      <c r="B8" s="78">
        <v>820</v>
      </c>
    </row>
    <row r="9" spans="1:2" ht="15">
      <c r="A9" s="115" t="s">
        <v>290</v>
      </c>
      <c r="B9" s="78">
        <v>658</v>
      </c>
    </row>
    <row r="10" spans="1:2" ht="15">
      <c r="A10" s="115" t="s">
        <v>355</v>
      </c>
      <c r="B10" s="78">
        <v>453.480952</v>
      </c>
    </row>
    <row r="11" spans="1:2" ht="15">
      <c r="A11" s="115" t="s">
        <v>378</v>
      </c>
      <c r="B11" s="78">
        <v>425.333333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3701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1443</v>
      </c>
      <c r="AF2" s="13" t="s">
        <v>1444</v>
      </c>
      <c r="AG2" s="13" t="s">
        <v>1445</v>
      </c>
      <c r="AH2" s="13" t="s">
        <v>1446</v>
      </c>
      <c r="AI2" s="13" t="s">
        <v>1447</v>
      </c>
      <c r="AJ2" s="13" t="s">
        <v>1448</v>
      </c>
      <c r="AK2" s="13" t="s">
        <v>1449</v>
      </c>
      <c r="AL2" s="13" t="s">
        <v>1450</v>
      </c>
      <c r="AM2" s="13" t="s">
        <v>1451</v>
      </c>
      <c r="AN2" s="13" t="s">
        <v>1452</v>
      </c>
      <c r="AO2" s="13" t="s">
        <v>1453</v>
      </c>
      <c r="AP2" s="13" t="s">
        <v>1454</v>
      </c>
      <c r="AQ2" s="13" t="s">
        <v>1455</v>
      </c>
      <c r="AR2" s="13" t="s">
        <v>1456</v>
      </c>
      <c r="AS2" s="13" t="s">
        <v>1457</v>
      </c>
      <c r="AT2" s="13" t="s">
        <v>192</v>
      </c>
      <c r="AU2" s="13" t="s">
        <v>1458</v>
      </c>
      <c r="AV2" s="13" t="s">
        <v>1459</v>
      </c>
      <c r="AW2" s="13" t="s">
        <v>1460</v>
      </c>
      <c r="AX2" s="13" t="s">
        <v>1461</v>
      </c>
      <c r="AY2" s="13" t="s">
        <v>1462</v>
      </c>
      <c r="AZ2" s="13" t="s">
        <v>1463</v>
      </c>
      <c r="BA2" s="13" t="s">
        <v>2730</v>
      </c>
      <c r="BB2" s="120" t="s">
        <v>3086</v>
      </c>
      <c r="BC2" s="120" t="s">
        <v>3090</v>
      </c>
      <c r="BD2" s="120" t="s">
        <v>3092</v>
      </c>
      <c r="BE2" s="120" t="s">
        <v>3094</v>
      </c>
      <c r="BF2" s="120" t="s">
        <v>3096</v>
      </c>
      <c r="BG2" s="120" t="s">
        <v>3113</v>
      </c>
      <c r="BH2" s="120" t="s">
        <v>3129</v>
      </c>
      <c r="BI2" s="120" t="s">
        <v>3206</v>
      </c>
      <c r="BJ2" s="120" t="s">
        <v>3245</v>
      </c>
      <c r="BK2" s="120" t="s">
        <v>3317</v>
      </c>
      <c r="BL2" s="120" t="s">
        <v>3665</v>
      </c>
      <c r="BM2" s="120" t="s">
        <v>3666</v>
      </c>
      <c r="BN2" s="120" t="s">
        <v>3667</v>
      </c>
      <c r="BO2" s="120" t="s">
        <v>3668</v>
      </c>
      <c r="BP2" s="120" t="s">
        <v>3669</v>
      </c>
      <c r="BQ2" s="120" t="s">
        <v>3670</v>
      </c>
      <c r="BR2" s="120" t="s">
        <v>3671</v>
      </c>
      <c r="BS2" s="120" t="s">
        <v>3672</v>
      </c>
      <c r="BT2" s="120" t="s">
        <v>3674</v>
      </c>
      <c r="BU2" s="3"/>
      <c r="BV2" s="3"/>
    </row>
    <row r="3" spans="1:74" ht="41.45" customHeight="1">
      <c r="A3" s="64" t="s">
        <v>212</v>
      </c>
      <c r="C3" s="65"/>
      <c r="D3" s="65" t="s">
        <v>64</v>
      </c>
      <c r="E3" s="66">
        <v>245.2238844400958</v>
      </c>
      <c r="F3" s="68">
        <v>99.53425936733979</v>
      </c>
      <c r="G3" s="100" t="s">
        <v>2251</v>
      </c>
      <c r="H3" s="65"/>
      <c r="I3" s="69" t="s">
        <v>212</v>
      </c>
      <c r="J3" s="70"/>
      <c r="K3" s="70"/>
      <c r="L3" s="69" t="s">
        <v>2482</v>
      </c>
      <c r="M3" s="73">
        <v>156.21582817789192</v>
      </c>
      <c r="N3" s="74">
        <v>5971.2041015625</v>
      </c>
      <c r="O3" s="74">
        <v>6247.48876953125</v>
      </c>
      <c r="P3" s="75"/>
      <c r="Q3" s="76"/>
      <c r="R3" s="76"/>
      <c r="S3" s="48"/>
      <c r="T3" s="48">
        <v>5</v>
      </c>
      <c r="U3" s="48">
        <v>3</v>
      </c>
      <c r="V3" s="49">
        <v>344.166667</v>
      </c>
      <c r="W3" s="49">
        <v>0.002519</v>
      </c>
      <c r="X3" s="49">
        <v>0.007997</v>
      </c>
      <c r="Y3" s="49">
        <v>1.964092</v>
      </c>
      <c r="Z3" s="49">
        <v>0.125</v>
      </c>
      <c r="AA3" s="49">
        <v>0</v>
      </c>
      <c r="AB3" s="71">
        <v>3</v>
      </c>
      <c r="AC3" s="71"/>
      <c r="AD3" s="72"/>
      <c r="AE3" s="78" t="s">
        <v>1464</v>
      </c>
      <c r="AF3" s="78">
        <v>4160</v>
      </c>
      <c r="AG3" s="78">
        <v>3872</v>
      </c>
      <c r="AH3" s="78">
        <v>4310</v>
      </c>
      <c r="AI3" s="78">
        <v>8798</v>
      </c>
      <c r="AJ3" s="78"/>
      <c r="AK3" s="78" t="s">
        <v>1645</v>
      </c>
      <c r="AL3" s="78" t="s">
        <v>1822</v>
      </c>
      <c r="AM3" s="83" t="s">
        <v>1955</v>
      </c>
      <c r="AN3" s="78"/>
      <c r="AO3" s="80">
        <v>43194.95496527778</v>
      </c>
      <c r="AP3" s="83" t="s">
        <v>2063</v>
      </c>
      <c r="AQ3" s="78" t="b">
        <v>1</v>
      </c>
      <c r="AR3" s="78" t="b">
        <v>0</v>
      </c>
      <c r="AS3" s="78" t="b">
        <v>0</v>
      </c>
      <c r="AT3" s="78" t="s">
        <v>1401</v>
      </c>
      <c r="AU3" s="78">
        <v>25</v>
      </c>
      <c r="AV3" s="78"/>
      <c r="AW3" s="78" t="b">
        <v>0</v>
      </c>
      <c r="AX3" s="78" t="s">
        <v>2298</v>
      </c>
      <c r="AY3" s="83" t="s">
        <v>2299</v>
      </c>
      <c r="AZ3" s="78" t="s">
        <v>66</v>
      </c>
      <c r="BA3" s="78" t="str">
        <f>REPLACE(INDEX(GroupVertices[Group],MATCH(Vertices[[#This Row],[Vertex]],GroupVertices[Vertex],0)),1,1,"")</f>
        <v>2</v>
      </c>
      <c r="BB3" s="48"/>
      <c r="BC3" s="48"/>
      <c r="BD3" s="48"/>
      <c r="BE3" s="48"/>
      <c r="BF3" s="48" t="s">
        <v>583</v>
      </c>
      <c r="BG3" s="48" t="s">
        <v>583</v>
      </c>
      <c r="BH3" s="121" t="s">
        <v>3130</v>
      </c>
      <c r="BI3" s="121" t="s">
        <v>3130</v>
      </c>
      <c r="BJ3" s="121" t="s">
        <v>3246</v>
      </c>
      <c r="BK3" s="121" t="s">
        <v>3246</v>
      </c>
      <c r="BL3" s="121">
        <v>4</v>
      </c>
      <c r="BM3" s="124">
        <v>12.5</v>
      </c>
      <c r="BN3" s="121">
        <v>0</v>
      </c>
      <c r="BO3" s="124">
        <v>0</v>
      </c>
      <c r="BP3" s="121">
        <v>0</v>
      </c>
      <c r="BQ3" s="124">
        <v>0</v>
      </c>
      <c r="BR3" s="121">
        <v>28</v>
      </c>
      <c r="BS3" s="124">
        <v>87.5</v>
      </c>
      <c r="BT3" s="121">
        <v>32</v>
      </c>
      <c r="BU3" s="3"/>
      <c r="BV3" s="3"/>
    </row>
    <row r="4" spans="1:77" ht="41.45" customHeight="1">
      <c r="A4" s="64" t="s">
        <v>365</v>
      </c>
      <c r="C4" s="65"/>
      <c r="D4" s="65" t="s">
        <v>64</v>
      </c>
      <c r="E4" s="66">
        <v>1000</v>
      </c>
      <c r="F4" s="68">
        <v>70</v>
      </c>
      <c r="G4" s="100" t="s">
        <v>2252</v>
      </c>
      <c r="H4" s="65"/>
      <c r="I4" s="69" t="s">
        <v>365</v>
      </c>
      <c r="J4" s="70"/>
      <c r="K4" s="70"/>
      <c r="L4" s="69" t="s">
        <v>2483</v>
      </c>
      <c r="M4" s="73">
        <v>9999</v>
      </c>
      <c r="N4" s="74">
        <v>6964.86572265625</v>
      </c>
      <c r="O4" s="74">
        <v>5659.93359375</v>
      </c>
      <c r="P4" s="75"/>
      <c r="Q4" s="76"/>
      <c r="R4" s="76"/>
      <c r="S4" s="86"/>
      <c r="T4" s="48">
        <v>1</v>
      </c>
      <c r="U4" s="48">
        <v>0</v>
      </c>
      <c r="V4" s="49">
        <v>0</v>
      </c>
      <c r="W4" s="49">
        <v>0.001779</v>
      </c>
      <c r="X4" s="49">
        <v>0.000585</v>
      </c>
      <c r="Y4" s="49">
        <v>0.358685</v>
      </c>
      <c r="Z4" s="49">
        <v>0</v>
      </c>
      <c r="AA4" s="49">
        <v>0</v>
      </c>
      <c r="AB4" s="71">
        <v>4</v>
      </c>
      <c r="AC4" s="71"/>
      <c r="AD4" s="72"/>
      <c r="AE4" s="78" t="s">
        <v>1465</v>
      </c>
      <c r="AF4" s="78">
        <v>51304</v>
      </c>
      <c r="AG4" s="78">
        <v>248458</v>
      </c>
      <c r="AH4" s="78">
        <v>103577</v>
      </c>
      <c r="AI4" s="78">
        <v>34893</v>
      </c>
      <c r="AJ4" s="78"/>
      <c r="AK4" s="78" t="s">
        <v>1646</v>
      </c>
      <c r="AL4" s="78" t="s">
        <v>1823</v>
      </c>
      <c r="AM4" s="83" t="s">
        <v>1956</v>
      </c>
      <c r="AN4" s="78"/>
      <c r="AO4" s="80">
        <v>39807.082083333335</v>
      </c>
      <c r="AP4" s="83" t="s">
        <v>2064</v>
      </c>
      <c r="AQ4" s="78" t="b">
        <v>0</v>
      </c>
      <c r="AR4" s="78" t="b">
        <v>0</v>
      </c>
      <c r="AS4" s="78" t="b">
        <v>0</v>
      </c>
      <c r="AT4" s="78" t="s">
        <v>1401</v>
      </c>
      <c r="AU4" s="78">
        <v>4328</v>
      </c>
      <c r="AV4" s="83" t="s">
        <v>2234</v>
      </c>
      <c r="AW4" s="78" t="b">
        <v>1</v>
      </c>
      <c r="AX4" s="78" t="s">
        <v>2298</v>
      </c>
      <c r="AY4" s="83" t="s">
        <v>2300</v>
      </c>
      <c r="AZ4" s="78" t="s">
        <v>65</v>
      </c>
      <c r="BA4" s="78" t="str">
        <f>REPLACE(INDEX(GroupVertices[Group],MATCH(Vertices[[#This Row],[Vertex]],GroupVertices[Vertex],0)),1,1,"")</f>
        <v>2</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188.19491721811676</v>
      </c>
      <c r="F5" s="68">
        <v>99.8534070189138</v>
      </c>
      <c r="G5" s="100" t="s">
        <v>650</v>
      </c>
      <c r="H5" s="65"/>
      <c r="I5" s="69" t="s">
        <v>213</v>
      </c>
      <c r="J5" s="70"/>
      <c r="K5" s="70"/>
      <c r="L5" s="69" t="s">
        <v>2484</v>
      </c>
      <c r="M5" s="73">
        <v>49.85455416332921</v>
      </c>
      <c r="N5" s="74">
        <v>5668.068359375</v>
      </c>
      <c r="O5" s="74">
        <v>5973.12353515625</v>
      </c>
      <c r="P5" s="75"/>
      <c r="Q5" s="76"/>
      <c r="R5" s="76"/>
      <c r="S5" s="86"/>
      <c r="T5" s="48">
        <v>0</v>
      </c>
      <c r="U5" s="48">
        <v>2</v>
      </c>
      <c r="V5" s="49">
        <v>0</v>
      </c>
      <c r="W5" s="49">
        <v>0.002481</v>
      </c>
      <c r="X5" s="49">
        <v>0.004901</v>
      </c>
      <c r="Y5" s="49">
        <v>0.562321</v>
      </c>
      <c r="Z5" s="49">
        <v>0.5</v>
      </c>
      <c r="AA5" s="49">
        <v>0</v>
      </c>
      <c r="AB5" s="71">
        <v>5</v>
      </c>
      <c r="AC5" s="71"/>
      <c r="AD5" s="72"/>
      <c r="AE5" s="78" t="s">
        <v>1466</v>
      </c>
      <c r="AF5" s="78">
        <v>1133</v>
      </c>
      <c r="AG5" s="78">
        <v>1229</v>
      </c>
      <c r="AH5" s="78">
        <v>4145</v>
      </c>
      <c r="AI5" s="78">
        <v>5340</v>
      </c>
      <c r="AJ5" s="78"/>
      <c r="AK5" s="78" t="s">
        <v>1647</v>
      </c>
      <c r="AL5" s="78" t="s">
        <v>1824</v>
      </c>
      <c r="AM5" s="83" t="s">
        <v>1957</v>
      </c>
      <c r="AN5" s="78"/>
      <c r="AO5" s="80">
        <v>42511.84533564815</v>
      </c>
      <c r="AP5" s="83" t="s">
        <v>2065</v>
      </c>
      <c r="AQ5" s="78" t="b">
        <v>0</v>
      </c>
      <c r="AR5" s="78" t="b">
        <v>0</v>
      </c>
      <c r="AS5" s="78" t="b">
        <v>1</v>
      </c>
      <c r="AT5" s="78" t="s">
        <v>1401</v>
      </c>
      <c r="AU5" s="78">
        <v>32</v>
      </c>
      <c r="AV5" s="83" t="s">
        <v>2235</v>
      </c>
      <c r="AW5" s="78" t="b">
        <v>0</v>
      </c>
      <c r="AX5" s="78" t="s">
        <v>2298</v>
      </c>
      <c r="AY5" s="83" t="s">
        <v>2301</v>
      </c>
      <c r="AZ5" s="78" t="s">
        <v>66</v>
      </c>
      <c r="BA5" s="78" t="str">
        <f>REPLACE(INDEX(GroupVertices[Group],MATCH(Vertices[[#This Row],[Vertex]],GroupVertices[Vertex],0)),1,1,"")</f>
        <v>2</v>
      </c>
      <c r="BB5" s="48"/>
      <c r="BC5" s="48"/>
      <c r="BD5" s="48"/>
      <c r="BE5" s="48"/>
      <c r="BF5" s="48"/>
      <c r="BG5" s="48"/>
      <c r="BH5" s="121" t="s">
        <v>3131</v>
      </c>
      <c r="BI5" s="121" t="s">
        <v>3131</v>
      </c>
      <c r="BJ5" s="121" t="s">
        <v>3247</v>
      </c>
      <c r="BK5" s="121" t="s">
        <v>3247</v>
      </c>
      <c r="BL5" s="121">
        <v>3</v>
      </c>
      <c r="BM5" s="124">
        <v>13.636363636363637</v>
      </c>
      <c r="BN5" s="121">
        <v>0</v>
      </c>
      <c r="BO5" s="124">
        <v>0</v>
      </c>
      <c r="BP5" s="121">
        <v>0</v>
      </c>
      <c r="BQ5" s="124">
        <v>0</v>
      </c>
      <c r="BR5" s="121">
        <v>19</v>
      </c>
      <c r="BS5" s="124">
        <v>86.36363636363636</v>
      </c>
      <c r="BT5" s="121">
        <v>22</v>
      </c>
      <c r="BU5" s="2"/>
      <c r="BV5" s="3"/>
      <c r="BW5" s="3"/>
      <c r="BX5" s="3"/>
      <c r="BY5" s="3"/>
    </row>
    <row r="6" spans="1:77" ht="41.45" customHeight="1">
      <c r="A6" s="64" t="s">
        <v>350</v>
      </c>
      <c r="C6" s="65"/>
      <c r="D6" s="65" t="s">
        <v>64</v>
      </c>
      <c r="E6" s="66">
        <v>514.9624842289569</v>
      </c>
      <c r="F6" s="68">
        <v>98.02473806869182</v>
      </c>
      <c r="G6" s="100" t="s">
        <v>772</v>
      </c>
      <c r="H6" s="65"/>
      <c r="I6" s="69" t="s">
        <v>350</v>
      </c>
      <c r="J6" s="70"/>
      <c r="K6" s="70"/>
      <c r="L6" s="69" t="s">
        <v>2485</v>
      </c>
      <c r="M6" s="73">
        <v>659.2889596406419</v>
      </c>
      <c r="N6" s="74">
        <v>4756.599609375</v>
      </c>
      <c r="O6" s="74">
        <v>6978.7265625</v>
      </c>
      <c r="P6" s="75"/>
      <c r="Q6" s="76"/>
      <c r="R6" s="76"/>
      <c r="S6" s="86"/>
      <c r="T6" s="48">
        <v>80</v>
      </c>
      <c r="U6" s="48">
        <v>31</v>
      </c>
      <c r="V6" s="49">
        <v>18404.147619</v>
      </c>
      <c r="W6" s="49">
        <v>0.004167</v>
      </c>
      <c r="X6" s="49">
        <v>0.058988</v>
      </c>
      <c r="Y6" s="49">
        <v>22.280274</v>
      </c>
      <c r="Z6" s="49">
        <v>0.0163640707118968</v>
      </c>
      <c r="AA6" s="49">
        <v>0.18478260869565216</v>
      </c>
      <c r="AB6" s="71">
        <v>6</v>
      </c>
      <c r="AC6" s="71"/>
      <c r="AD6" s="72"/>
      <c r="AE6" s="78" t="s">
        <v>1467</v>
      </c>
      <c r="AF6" s="78">
        <v>5839</v>
      </c>
      <c r="AG6" s="78">
        <v>16373</v>
      </c>
      <c r="AH6" s="78">
        <v>29861</v>
      </c>
      <c r="AI6" s="78">
        <v>33383</v>
      </c>
      <c r="AJ6" s="78"/>
      <c r="AK6" s="78" t="s">
        <v>1648</v>
      </c>
      <c r="AL6" s="78" t="s">
        <v>1825</v>
      </c>
      <c r="AM6" s="83" t="s">
        <v>1958</v>
      </c>
      <c r="AN6" s="78"/>
      <c r="AO6" s="80">
        <v>40564.16165509259</v>
      </c>
      <c r="AP6" s="83" t="s">
        <v>2066</v>
      </c>
      <c r="AQ6" s="78" t="b">
        <v>0</v>
      </c>
      <c r="AR6" s="78" t="b">
        <v>0</v>
      </c>
      <c r="AS6" s="78" t="b">
        <v>1</v>
      </c>
      <c r="AT6" s="78" t="s">
        <v>1401</v>
      </c>
      <c r="AU6" s="78">
        <v>592</v>
      </c>
      <c r="AV6" s="83" t="s">
        <v>2236</v>
      </c>
      <c r="AW6" s="78" t="b">
        <v>0</v>
      </c>
      <c r="AX6" s="78" t="s">
        <v>2298</v>
      </c>
      <c r="AY6" s="83" t="s">
        <v>2302</v>
      </c>
      <c r="AZ6" s="78" t="s">
        <v>66</v>
      </c>
      <c r="BA6" s="78" t="str">
        <f>REPLACE(INDEX(GroupVertices[Group],MATCH(Vertices[[#This Row],[Vertex]],GroupVertices[Vertex],0)),1,1,"")</f>
        <v>2</v>
      </c>
      <c r="BB6" s="48" t="s">
        <v>3087</v>
      </c>
      <c r="BC6" s="48" t="s">
        <v>3087</v>
      </c>
      <c r="BD6" s="48" t="s">
        <v>3093</v>
      </c>
      <c r="BE6" s="48" t="s">
        <v>3093</v>
      </c>
      <c r="BF6" s="48" t="s">
        <v>3097</v>
      </c>
      <c r="BG6" s="48" t="s">
        <v>3114</v>
      </c>
      <c r="BH6" s="121" t="s">
        <v>3132</v>
      </c>
      <c r="BI6" s="121" t="s">
        <v>3207</v>
      </c>
      <c r="BJ6" s="121" t="s">
        <v>3248</v>
      </c>
      <c r="BK6" s="121" t="s">
        <v>3318</v>
      </c>
      <c r="BL6" s="121">
        <v>32</v>
      </c>
      <c r="BM6" s="124">
        <v>3.9850560398505603</v>
      </c>
      <c r="BN6" s="121">
        <v>8</v>
      </c>
      <c r="BO6" s="124">
        <v>0.9962640099626401</v>
      </c>
      <c r="BP6" s="121">
        <v>0</v>
      </c>
      <c r="BQ6" s="124">
        <v>0</v>
      </c>
      <c r="BR6" s="121">
        <v>763</v>
      </c>
      <c r="BS6" s="124">
        <v>95.0186799501868</v>
      </c>
      <c r="BT6" s="121">
        <v>803</v>
      </c>
      <c r="BU6" s="2"/>
      <c r="BV6" s="3"/>
      <c r="BW6" s="3"/>
      <c r="BX6" s="3"/>
      <c r="BY6" s="3"/>
    </row>
    <row r="7" spans="1:77" ht="41.45" customHeight="1">
      <c r="A7" s="64" t="s">
        <v>214</v>
      </c>
      <c r="C7" s="65"/>
      <c r="D7" s="65" t="s">
        <v>64</v>
      </c>
      <c r="E7" s="66">
        <v>604.0769884388599</v>
      </c>
      <c r="F7" s="68">
        <v>97.52603212809377</v>
      </c>
      <c r="G7" s="100" t="s">
        <v>651</v>
      </c>
      <c r="H7" s="65"/>
      <c r="I7" s="69" t="s">
        <v>214</v>
      </c>
      <c r="J7" s="70"/>
      <c r="K7" s="70"/>
      <c r="L7" s="69" t="s">
        <v>2486</v>
      </c>
      <c r="M7" s="73">
        <v>825.4910261106169</v>
      </c>
      <c r="N7" s="74">
        <v>5993.5673828125</v>
      </c>
      <c r="O7" s="74">
        <v>7131.8828125</v>
      </c>
      <c r="P7" s="75"/>
      <c r="Q7" s="76"/>
      <c r="R7" s="76"/>
      <c r="S7" s="86"/>
      <c r="T7" s="48">
        <v>0</v>
      </c>
      <c r="U7" s="48">
        <v>2</v>
      </c>
      <c r="V7" s="49">
        <v>0</v>
      </c>
      <c r="W7" s="49">
        <v>0.002481</v>
      </c>
      <c r="X7" s="49">
        <v>0.004901</v>
      </c>
      <c r="Y7" s="49">
        <v>0.562321</v>
      </c>
      <c r="Z7" s="49">
        <v>0.5</v>
      </c>
      <c r="AA7" s="49">
        <v>0</v>
      </c>
      <c r="AB7" s="71">
        <v>7</v>
      </c>
      <c r="AC7" s="71"/>
      <c r="AD7" s="72"/>
      <c r="AE7" s="78" t="s">
        <v>1468</v>
      </c>
      <c r="AF7" s="78">
        <v>15069</v>
      </c>
      <c r="AG7" s="78">
        <v>20503</v>
      </c>
      <c r="AH7" s="78">
        <v>21980</v>
      </c>
      <c r="AI7" s="78">
        <v>38478</v>
      </c>
      <c r="AJ7" s="78"/>
      <c r="AK7" s="78" t="s">
        <v>1649</v>
      </c>
      <c r="AL7" s="78" t="s">
        <v>1826</v>
      </c>
      <c r="AM7" s="83" t="s">
        <v>1959</v>
      </c>
      <c r="AN7" s="78"/>
      <c r="AO7" s="80">
        <v>40922.99524305556</v>
      </c>
      <c r="AP7" s="83" t="s">
        <v>2067</v>
      </c>
      <c r="AQ7" s="78" t="b">
        <v>0</v>
      </c>
      <c r="AR7" s="78" t="b">
        <v>0</v>
      </c>
      <c r="AS7" s="78" t="b">
        <v>0</v>
      </c>
      <c r="AT7" s="78" t="s">
        <v>1401</v>
      </c>
      <c r="AU7" s="78">
        <v>479</v>
      </c>
      <c r="AV7" s="83" t="s">
        <v>2237</v>
      </c>
      <c r="AW7" s="78" t="b">
        <v>0</v>
      </c>
      <c r="AX7" s="78" t="s">
        <v>2298</v>
      </c>
      <c r="AY7" s="83" t="s">
        <v>2303</v>
      </c>
      <c r="AZ7" s="78" t="s">
        <v>66</v>
      </c>
      <c r="BA7" s="78" t="str">
        <f>REPLACE(INDEX(GroupVertices[Group],MATCH(Vertices[[#This Row],[Vertex]],GroupVertices[Vertex],0)),1,1,"")</f>
        <v>2</v>
      </c>
      <c r="BB7" s="48"/>
      <c r="BC7" s="48"/>
      <c r="BD7" s="48"/>
      <c r="BE7" s="48"/>
      <c r="BF7" s="48"/>
      <c r="BG7" s="48"/>
      <c r="BH7" s="121" t="s">
        <v>3131</v>
      </c>
      <c r="BI7" s="121" t="s">
        <v>3131</v>
      </c>
      <c r="BJ7" s="121" t="s">
        <v>3247</v>
      </c>
      <c r="BK7" s="121" t="s">
        <v>3247</v>
      </c>
      <c r="BL7" s="121">
        <v>3</v>
      </c>
      <c r="BM7" s="124">
        <v>13.636363636363637</v>
      </c>
      <c r="BN7" s="121">
        <v>0</v>
      </c>
      <c r="BO7" s="124">
        <v>0</v>
      </c>
      <c r="BP7" s="121">
        <v>0</v>
      </c>
      <c r="BQ7" s="124">
        <v>0</v>
      </c>
      <c r="BR7" s="121">
        <v>19</v>
      </c>
      <c r="BS7" s="124">
        <v>86.36363636363636</v>
      </c>
      <c r="BT7" s="121">
        <v>22</v>
      </c>
      <c r="BU7" s="2"/>
      <c r="BV7" s="3"/>
      <c r="BW7" s="3"/>
      <c r="BX7" s="3"/>
      <c r="BY7" s="3"/>
    </row>
    <row r="8" spans="1:77" ht="41.45" customHeight="1">
      <c r="A8" s="64" t="s">
        <v>215</v>
      </c>
      <c r="C8" s="65"/>
      <c r="D8" s="65" t="s">
        <v>64</v>
      </c>
      <c r="E8" s="66">
        <v>162.66889821561912</v>
      </c>
      <c r="F8" s="68">
        <v>99.99625668664441</v>
      </c>
      <c r="G8" s="100" t="s">
        <v>652</v>
      </c>
      <c r="H8" s="65"/>
      <c r="I8" s="69" t="s">
        <v>215</v>
      </c>
      <c r="J8" s="70"/>
      <c r="K8" s="70"/>
      <c r="L8" s="69" t="s">
        <v>2487</v>
      </c>
      <c r="M8" s="73">
        <v>2.2475215643024757</v>
      </c>
      <c r="N8" s="74">
        <v>5729.59912109375</v>
      </c>
      <c r="O8" s="74">
        <v>6779.427734375</v>
      </c>
      <c r="P8" s="75"/>
      <c r="Q8" s="76"/>
      <c r="R8" s="76"/>
      <c r="S8" s="86"/>
      <c r="T8" s="48">
        <v>0</v>
      </c>
      <c r="U8" s="48">
        <v>2</v>
      </c>
      <c r="V8" s="49">
        <v>0</v>
      </c>
      <c r="W8" s="49">
        <v>0.002481</v>
      </c>
      <c r="X8" s="49">
        <v>0.004901</v>
      </c>
      <c r="Y8" s="49">
        <v>0.562321</v>
      </c>
      <c r="Z8" s="49">
        <v>0.5</v>
      </c>
      <c r="AA8" s="49">
        <v>0</v>
      </c>
      <c r="AB8" s="71">
        <v>8</v>
      </c>
      <c r="AC8" s="71"/>
      <c r="AD8" s="72"/>
      <c r="AE8" s="78" t="s">
        <v>1469</v>
      </c>
      <c r="AF8" s="78">
        <v>238</v>
      </c>
      <c r="AG8" s="78">
        <v>46</v>
      </c>
      <c r="AH8" s="78">
        <v>694</v>
      </c>
      <c r="AI8" s="78">
        <v>652</v>
      </c>
      <c r="AJ8" s="78"/>
      <c r="AK8" s="78" t="s">
        <v>1650</v>
      </c>
      <c r="AL8" s="78"/>
      <c r="AM8" s="78"/>
      <c r="AN8" s="78"/>
      <c r="AO8" s="80">
        <v>41768.64565972222</v>
      </c>
      <c r="AP8" s="83" t="s">
        <v>2068</v>
      </c>
      <c r="AQ8" s="78" t="b">
        <v>0</v>
      </c>
      <c r="AR8" s="78" t="b">
        <v>0</v>
      </c>
      <c r="AS8" s="78" t="b">
        <v>0</v>
      </c>
      <c r="AT8" s="78" t="s">
        <v>1401</v>
      </c>
      <c r="AU8" s="78">
        <v>0</v>
      </c>
      <c r="AV8" s="83" t="s">
        <v>2235</v>
      </c>
      <c r="AW8" s="78" t="b">
        <v>0</v>
      </c>
      <c r="AX8" s="78" t="s">
        <v>2298</v>
      </c>
      <c r="AY8" s="83" t="s">
        <v>2304</v>
      </c>
      <c r="AZ8" s="78" t="s">
        <v>66</v>
      </c>
      <c r="BA8" s="78" t="str">
        <f>REPLACE(INDEX(GroupVertices[Group],MATCH(Vertices[[#This Row],[Vertex]],GroupVertices[Vertex],0)),1,1,"")</f>
        <v>2</v>
      </c>
      <c r="BB8" s="48"/>
      <c r="BC8" s="48"/>
      <c r="BD8" s="48"/>
      <c r="BE8" s="48"/>
      <c r="BF8" s="48"/>
      <c r="BG8" s="48"/>
      <c r="BH8" s="121" t="s">
        <v>3131</v>
      </c>
      <c r="BI8" s="121" t="s">
        <v>3131</v>
      </c>
      <c r="BJ8" s="121" t="s">
        <v>3247</v>
      </c>
      <c r="BK8" s="121" t="s">
        <v>3247</v>
      </c>
      <c r="BL8" s="121">
        <v>3</v>
      </c>
      <c r="BM8" s="124">
        <v>13.636363636363637</v>
      </c>
      <c r="BN8" s="121">
        <v>0</v>
      </c>
      <c r="BO8" s="124">
        <v>0</v>
      </c>
      <c r="BP8" s="121">
        <v>0</v>
      </c>
      <c r="BQ8" s="124">
        <v>0</v>
      </c>
      <c r="BR8" s="121">
        <v>19</v>
      </c>
      <c r="BS8" s="124">
        <v>86.36363636363636</v>
      </c>
      <c r="BT8" s="121">
        <v>22</v>
      </c>
      <c r="BU8" s="2"/>
      <c r="BV8" s="3"/>
      <c r="BW8" s="3"/>
      <c r="BX8" s="3"/>
      <c r="BY8" s="3"/>
    </row>
    <row r="9" spans="1:77" ht="41.45" customHeight="1">
      <c r="A9" s="64" t="s">
        <v>216</v>
      </c>
      <c r="C9" s="65"/>
      <c r="D9" s="65" t="s">
        <v>64</v>
      </c>
      <c r="E9" s="66">
        <v>186.27453201843602</v>
      </c>
      <c r="F9" s="68">
        <v>99.86415395080562</v>
      </c>
      <c r="G9" s="100" t="s">
        <v>653</v>
      </c>
      <c r="H9" s="65"/>
      <c r="I9" s="69" t="s">
        <v>216</v>
      </c>
      <c r="J9" s="70"/>
      <c r="K9" s="70"/>
      <c r="L9" s="69" t="s">
        <v>2488</v>
      </c>
      <c r="M9" s="73">
        <v>46.272959994847916</v>
      </c>
      <c r="N9" s="74">
        <v>9110.525390625</v>
      </c>
      <c r="O9" s="74">
        <v>1741.0023193359375</v>
      </c>
      <c r="P9" s="75"/>
      <c r="Q9" s="76"/>
      <c r="R9" s="76"/>
      <c r="S9" s="86"/>
      <c r="T9" s="48">
        <v>0</v>
      </c>
      <c r="U9" s="48">
        <v>1</v>
      </c>
      <c r="V9" s="49">
        <v>0</v>
      </c>
      <c r="W9" s="49">
        <v>1</v>
      </c>
      <c r="X9" s="49">
        <v>0</v>
      </c>
      <c r="Y9" s="49">
        <v>0.999997</v>
      </c>
      <c r="Z9" s="49">
        <v>0</v>
      </c>
      <c r="AA9" s="49">
        <v>0</v>
      </c>
      <c r="AB9" s="71">
        <v>9</v>
      </c>
      <c r="AC9" s="71"/>
      <c r="AD9" s="72"/>
      <c r="AE9" s="78" t="s">
        <v>1470</v>
      </c>
      <c r="AF9" s="78">
        <v>1191</v>
      </c>
      <c r="AG9" s="78">
        <v>1140</v>
      </c>
      <c r="AH9" s="78">
        <v>1711</v>
      </c>
      <c r="AI9" s="78">
        <v>2671</v>
      </c>
      <c r="AJ9" s="78"/>
      <c r="AK9" s="78" t="s">
        <v>1651</v>
      </c>
      <c r="AL9" s="78" t="s">
        <v>1427</v>
      </c>
      <c r="AM9" s="78"/>
      <c r="AN9" s="78"/>
      <c r="AO9" s="80">
        <v>41076.10623842593</v>
      </c>
      <c r="AP9" s="83" t="s">
        <v>2069</v>
      </c>
      <c r="AQ9" s="78" t="b">
        <v>0</v>
      </c>
      <c r="AR9" s="78" t="b">
        <v>0</v>
      </c>
      <c r="AS9" s="78" t="b">
        <v>1</v>
      </c>
      <c r="AT9" s="78" t="s">
        <v>1401</v>
      </c>
      <c r="AU9" s="78">
        <v>79</v>
      </c>
      <c r="AV9" s="83" t="s">
        <v>2238</v>
      </c>
      <c r="AW9" s="78" t="b">
        <v>0</v>
      </c>
      <c r="AX9" s="78" t="s">
        <v>2298</v>
      </c>
      <c r="AY9" s="83" t="s">
        <v>2305</v>
      </c>
      <c r="AZ9" s="78" t="s">
        <v>66</v>
      </c>
      <c r="BA9" s="78" t="str">
        <f>REPLACE(INDEX(GroupVertices[Group],MATCH(Vertices[[#This Row],[Vertex]],GroupVertices[Vertex],0)),1,1,"")</f>
        <v>14</v>
      </c>
      <c r="BB9" s="48"/>
      <c r="BC9" s="48"/>
      <c r="BD9" s="48"/>
      <c r="BE9" s="48"/>
      <c r="BF9" s="48" t="s">
        <v>584</v>
      </c>
      <c r="BG9" s="48" t="s">
        <v>584</v>
      </c>
      <c r="BH9" s="121" t="s">
        <v>3133</v>
      </c>
      <c r="BI9" s="121" t="s">
        <v>3133</v>
      </c>
      <c r="BJ9" s="121" t="s">
        <v>3249</v>
      </c>
      <c r="BK9" s="121" t="s">
        <v>3249</v>
      </c>
      <c r="BL9" s="121">
        <v>1</v>
      </c>
      <c r="BM9" s="124">
        <v>5</v>
      </c>
      <c r="BN9" s="121">
        <v>0</v>
      </c>
      <c r="BO9" s="124">
        <v>0</v>
      </c>
      <c r="BP9" s="121">
        <v>0</v>
      </c>
      <c r="BQ9" s="124">
        <v>0</v>
      </c>
      <c r="BR9" s="121">
        <v>19</v>
      </c>
      <c r="BS9" s="124">
        <v>95</v>
      </c>
      <c r="BT9" s="121">
        <v>20</v>
      </c>
      <c r="BU9" s="2"/>
      <c r="BV9" s="3"/>
      <c r="BW9" s="3"/>
      <c r="BX9" s="3"/>
      <c r="BY9" s="3"/>
    </row>
    <row r="10" spans="1:77" ht="41.45" customHeight="1">
      <c r="A10" s="64" t="s">
        <v>366</v>
      </c>
      <c r="C10" s="65"/>
      <c r="D10" s="65" t="s">
        <v>64</v>
      </c>
      <c r="E10" s="66">
        <v>162.02157736179416</v>
      </c>
      <c r="F10" s="68">
        <v>99.99987924795627</v>
      </c>
      <c r="G10" s="100" t="s">
        <v>2253</v>
      </c>
      <c r="H10" s="65"/>
      <c r="I10" s="69" t="s">
        <v>366</v>
      </c>
      <c r="J10" s="70"/>
      <c r="K10" s="70"/>
      <c r="L10" s="69" t="s">
        <v>2489</v>
      </c>
      <c r="M10" s="73">
        <v>1.0402426311065316</v>
      </c>
      <c r="N10" s="74">
        <v>8710.9541015625</v>
      </c>
      <c r="O10" s="74">
        <v>1741.0023193359375</v>
      </c>
      <c r="P10" s="75"/>
      <c r="Q10" s="76"/>
      <c r="R10" s="76"/>
      <c r="S10" s="86"/>
      <c r="T10" s="48">
        <v>1</v>
      </c>
      <c r="U10" s="48">
        <v>0</v>
      </c>
      <c r="V10" s="49">
        <v>0</v>
      </c>
      <c r="W10" s="49">
        <v>1</v>
      </c>
      <c r="X10" s="49">
        <v>0</v>
      </c>
      <c r="Y10" s="49">
        <v>0.999997</v>
      </c>
      <c r="Z10" s="49">
        <v>0</v>
      </c>
      <c r="AA10" s="49">
        <v>0</v>
      </c>
      <c r="AB10" s="71">
        <v>10</v>
      </c>
      <c r="AC10" s="71"/>
      <c r="AD10" s="72"/>
      <c r="AE10" s="78" t="s">
        <v>1471</v>
      </c>
      <c r="AF10" s="78">
        <v>26</v>
      </c>
      <c r="AG10" s="78">
        <v>16</v>
      </c>
      <c r="AH10" s="78">
        <v>31</v>
      </c>
      <c r="AI10" s="78">
        <v>16</v>
      </c>
      <c r="AJ10" s="78"/>
      <c r="AK10" s="78" t="s">
        <v>1652</v>
      </c>
      <c r="AL10" s="78"/>
      <c r="AM10" s="78"/>
      <c r="AN10" s="78"/>
      <c r="AO10" s="80">
        <v>43496.78275462963</v>
      </c>
      <c r="AP10" s="78"/>
      <c r="AQ10" s="78" t="b">
        <v>1</v>
      </c>
      <c r="AR10" s="78" t="b">
        <v>0</v>
      </c>
      <c r="AS10" s="78" t="b">
        <v>0</v>
      </c>
      <c r="AT10" s="78" t="s">
        <v>1401</v>
      </c>
      <c r="AU10" s="78">
        <v>1</v>
      </c>
      <c r="AV10" s="78"/>
      <c r="AW10" s="78" t="b">
        <v>0</v>
      </c>
      <c r="AX10" s="78" t="s">
        <v>2298</v>
      </c>
      <c r="AY10" s="83" t="s">
        <v>2306</v>
      </c>
      <c r="AZ10" s="78" t="s">
        <v>65</v>
      </c>
      <c r="BA10" s="78" t="str">
        <f>REPLACE(INDEX(GroupVertices[Group],MATCH(Vertices[[#This Row],[Vertex]],GroupVertices[Vertex],0)),1,1,"")</f>
        <v>14</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217</v>
      </c>
      <c r="C11" s="65"/>
      <c r="D11" s="65" t="s">
        <v>64</v>
      </c>
      <c r="E11" s="66">
        <v>165.1718721837423</v>
      </c>
      <c r="F11" s="68">
        <v>99.98224944957194</v>
      </c>
      <c r="G11" s="100" t="s">
        <v>2254</v>
      </c>
      <c r="H11" s="65"/>
      <c r="I11" s="69" t="s">
        <v>217</v>
      </c>
      <c r="J11" s="70"/>
      <c r="K11" s="70"/>
      <c r="L11" s="69" t="s">
        <v>2490</v>
      </c>
      <c r="M11" s="73">
        <v>6.915666772660127</v>
      </c>
      <c r="N11" s="74">
        <v>9602.6787109375</v>
      </c>
      <c r="O11" s="74">
        <v>2782.07470703125</v>
      </c>
      <c r="P11" s="75"/>
      <c r="Q11" s="76"/>
      <c r="R11" s="76"/>
      <c r="S11" s="86"/>
      <c r="T11" s="48">
        <v>0</v>
      </c>
      <c r="U11" s="48">
        <v>1</v>
      </c>
      <c r="V11" s="49">
        <v>0</v>
      </c>
      <c r="W11" s="49">
        <v>1</v>
      </c>
      <c r="X11" s="49">
        <v>0</v>
      </c>
      <c r="Y11" s="49">
        <v>0.999997</v>
      </c>
      <c r="Z11" s="49">
        <v>0</v>
      </c>
      <c r="AA11" s="49">
        <v>0</v>
      </c>
      <c r="AB11" s="71">
        <v>11</v>
      </c>
      <c r="AC11" s="71"/>
      <c r="AD11" s="72"/>
      <c r="AE11" s="78" t="s">
        <v>1472</v>
      </c>
      <c r="AF11" s="78">
        <v>371</v>
      </c>
      <c r="AG11" s="78">
        <v>162</v>
      </c>
      <c r="AH11" s="78">
        <v>755</v>
      </c>
      <c r="AI11" s="78">
        <v>873</v>
      </c>
      <c r="AJ11" s="78"/>
      <c r="AK11" s="78" t="s">
        <v>1653</v>
      </c>
      <c r="AL11" s="78" t="s">
        <v>1427</v>
      </c>
      <c r="AM11" s="78"/>
      <c r="AN11" s="78"/>
      <c r="AO11" s="80">
        <v>43022.523043981484</v>
      </c>
      <c r="AP11" s="83" t="s">
        <v>2070</v>
      </c>
      <c r="AQ11" s="78" t="b">
        <v>1</v>
      </c>
      <c r="AR11" s="78" t="b">
        <v>0</v>
      </c>
      <c r="AS11" s="78" t="b">
        <v>0</v>
      </c>
      <c r="AT11" s="78" t="s">
        <v>1401</v>
      </c>
      <c r="AU11" s="78">
        <v>5</v>
      </c>
      <c r="AV11" s="78"/>
      <c r="AW11" s="78" t="b">
        <v>0</v>
      </c>
      <c r="AX11" s="78" t="s">
        <v>2298</v>
      </c>
      <c r="AY11" s="83" t="s">
        <v>2307</v>
      </c>
      <c r="AZ11" s="78" t="s">
        <v>66</v>
      </c>
      <c r="BA11" s="78" t="str">
        <f>REPLACE(INDEX(GroupVertices[Group],MATCH(Vertices[[#This Row],[Vertex]],GroupVertices[Vertex],0)),1,1,"")</f>
        <v>13</v>
      </c>
      <c r="BB11" s="48"/>
      <c r="BC11" s="48"/>
      <c r="BD11" s="48"/>
      <c r="BE11" s="48"/>
      <c r="BF11" s="48" t="s">
        <v>585</v>
      </c>
      <c r="BG11" s="48" t="s">
        <v>585</v>
      </c>
      <c r="BH11" s="121" t="s">
        <v>3134</v>
      </c>
      <c r="BI11" s="121" t="s">
        <v>3134</v>
      </c>
      <c r="BJ11" s="121" t="s">
        <v>3250</v>
      </c>
      <c r="BK11" s="121" t="s">
        <v>3250</v>
      </c>
      <c r="BL11" s="121">
        <v>3</v>
      </c>
      <c r="BM11" s="124">
        <v>9.375</v>
      </c>
      <c r="BN11" s="121">
        <v>0</v>
      </c>
      <c r="BO11" s="124">
        <v>0</v>
      </c>
      <c r="BP11" s="121">
        <v>0</v>
      </c>
      <c r="BQ11" s="124">
        <v>0</v>
      </c>
      <c r="BR11" s="121">
        <v>29</v>
      </c>
      <c r="BS11" s="124">
        <v>90.625</v>
      </c>
      <c r="BT11" s="121">
        <v>32</v>
      </c>
      <c r="BU11" s="2"/>
      <c r="BV11" s="3"/>
      <c r="BW11" s="3"/>
      <c r="BX11" s="3"/>
      <c r="BY11" s="3"/>
    </row>
    <row r="12" spans="1:77" ht="41.45" customHeight="1">
      <c r="A12" s="64" t="s">
        <v>367</v>
      </c>
      <c r="C12" s="65"/>
      <c r="D12" s="65" t="s">
        <v>64</v>
      </c>
      <c r="E12" s="66">
        <v>164.65401550068233</v>
      </c>
      <c r="F12" s="68">
        <v>99.98514749862142</v>
      </c>
      <c r="G12" s="100" t="s">
        <v>2255</v>
      </c>
      <c r="H12" s="65"/>
      <c r="I12" s="69" t="s">
        <v>367</v>
      </c>
      <c r="J12" s="70"/>
      <c r="K12" s="70"/>
      <c r="L12" s="69" t="s">
        <v>2491</v>
      </c>
      <c r="M12" s="73">
        <v>5.949843626103371</v>
      </c>
      <c r="N12" s="74">
        <v>9602.6787109375</v>
      </c>
      <c r="O12" s="74">
        <v>3476.123046875</v>
      </c>
      <c r="P12" s="75"/>
      <c r="Q12" s="76"/>
      <c r="R12" s="76"/>
      <c r="S12" s="86"/>
      <c r="T12" s="48">
        <v>1</v>
      </c>
      <c r="U12" s="48">
        <v>0</v>
      </c>
      <c r="V12" s="49">
        <v>0</v>
      </c>
      <c r="W12" s="49">
        <v>1</v>
      </c>
      <c r="X12" s="49">
        <v>0</v>
      </c>
      <c r="Y12" s="49">
        <v>0.999997</v>
      </c>
      <c r="Z12" s="49">
        <v>0</v>
      </c>
      <c r="AA12" s="49">
        <v>0</v>
      </c>
      <c r="AB12" s="71">
        <v>12</v>
      </c>
      <c r="AC12" s="71"/>
      <c r="AD12" s="72"/>
      <c r="AE12" s="78" t="s">
        <v>1473</v>
      </c>
      <c r="AF12" s="78">
        <v>191</v>
      </c>
      <c r="AG12" s="78">
        <v>138</v>
      </c>
      <c r="AH12" s="78">
        <v>373</v>
      </c>
      <c r="AI12" s="78">
        <v>2574</v>
      </c>
      <c r="AJ12" s="78"/>
      <c r="AK12" s="78" t="s">
        <v>1654</v>
      </c>
      <c r="AL12" s="78" t="s">
        <v>1827</v>
      </c>
      <c r="AM12" s="78"/>
      <c r="AN12" s="78"/>
      <c r="AO12" s="80">
        <v>42921.47729166667</v>
      </c>
      <c r="AP12" s="83" t="s">
        <v>2071</v>
      </c>
      <c r="AQ12" s="78" t="b">
        <v>1</v>
      </c>
      <c r="AR12" s="78" t="b">
        <v>0</v>
      </c>
      <c r="AS12" s="78" t="b">
        <v>0</v>
      </c>
      <c r="AT12" s="78" t="s">
        <v>1401</v>
      </c>
      <c r="AU12" s="78">
        <v>0</v>
      </c>
      <c r="AV12" s="78"/>
      <c r="AW12" s="78" t="b">
        <v>0</v>
      </c>
      <c r="AX12" s="78" t="s">
        <v>2298</v>
      </c>
      <c r="AY12" s="83" t="s">
        <v>2308</v>
      </c>
      <c r="AZ12" s="78" t="s">
        <v>65</v>
      </c>
      <c r="BA12" s="78" t="str">
        <f>REPLACE(INDEX(GroupVertices[Group],MATCH(Vertices[[#This Row],[Vertex]],GroupVertices[Vertex],0)),1,1,"")</f>
        <v>13</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218</v>
      </c>
      <c r="C13" s="65"/>
      <c r="D13" s="65" t="s">
        <v>64</v>
      </c>
      <c r="E13" s="66">
        <v>176.11159461338414</v>
      </c>
      <c r="F13" s="68">
        <v>99.92102816340167</v>
      </c>
      <c r="G13" s="100" t="s">
        <v>2256</v>
      </c>
      <c r="H13" s="65"/>
      <c r="I13" s="69" t="s">
        <v>218</v>
      </c>
      <c r="J13" s="70"/>
      <c r="K13" s="70"/>
      <c r="L13" s="69" t="s">
        <v>2492</v>
      </c>
      <c r="M13" s="73">
        <v>27.318680743671585</v>
      </c>
      <c r="N13" s="74">
        <v>3699.814697265625</v>
      </c>
      <c r="O13" s="74">
        <v>8423.9248046875</v>
      </c>
      <c r="P13" s="75"/>
      <c r="Q13" s="76"/>
      <c r="R13" s="76"/>
      <c r="S13" s="86"/>
      <c r="T13" s="48">
        <v>0</v>
      </c>
      <c r="U13" s="48">
        <v>1</v>
      </c>
      <c r="V13" s="49">
        <v>0</v>
      </c>
      <c r="W13" s="49">
        <v>0.002469</v>
      </c>
      <c r="X13" s="49">
        <v>0.004316</v>
      </c>
      <c r="Y13" s="49">
        <v>0.353637</v>
      </c>
      <c r="Z13" s="49">
        <v>0</v>
      </c>
      <c r="AA13" s="49">
        <v>0</v>
      </c>
      <c r="AB13" s="71">
        <v>13</v>
      </c>
      <c r="AC13" s="71"/>
      <c r="AD13" s="72"/>
      <c r="AE13" s="78" t="s">
        <v>1474</v>
      </c>
      <c r="AF13" s="78">
        <v>465</v>
      </c>
      <c r="AG13" s="78">
        <v>669</v>
      </c>
      <c r="AH13" s="78">
        <v>5017</v>
      </c>
      <c r="AI13" s="78">
        <v>3788</v>
      </c>
      <c r="AJ13" s="78"/>
      <c r="AK13" s="78" t="s">
        <v>1655</v>
      </c>
      <c r="AL13" s="78"/>
      <c r="AM13" s="78"/>
      <c r="AN13" s="78"/>
      <c r="AO13" s="80">
        <v>40856.74434027778</v>
      </c>
      <c r="AP13" s="83" t="s">
        <v>2072</v>
      </c>
      <c r="AQ13" s="78" t="b">
        <v>1</v>
      </c>
      <c r="AR13" s="78" t="b">
        <v>0</v>
      </c>
      <c r="AS13" s="78" t="b">
        <v>1</v>
      </c>
      <c r="AT13" s="78" t="s">
        <v>1401</v>
      </c>
      <c r="AU13" s="78">
        <v>12</v>
      </c>
      <c r="AV13" s="83" t="s">
        <v>2235</v>
      </c>
      <c r="AW13" s="78" t="b">
        <v>0</v>
      </c>
      <c r="AX13" s="78" t="s">
        <v>2298</v>
      </c>
      <c r="AY13" s="83" t="s">
        <v>2309</v>
      </c>
      <c r="AZ13" s="78" t="s">
        <v>66</v>
      </c>
      <c r="BA13" s="78" t="str">
        <f>REPLACE(INDEX(GroupVertices[Group],MATCH(Vertices[[#This Row],[Vertex]],GroupVertices[Vertex],0)),1,1,"")</f>
        <v>2</v>
      </c>
      <c r="BB13" s="48"/>
      <c r="BC13" s="48"/>
      <c r="BD13" s="48"/>
      <c r="BE13" s="48"/>
      <c r="BF13" s="48" t="s">
        <v>586</v>
      </c>
      <c r="BG13" s="48" t="s">
        <v>586</v>
      </c>
      <c r="BH13" s="121" t="s">
        <v>3135</v>
      </c>
      <c r="BI13" s="121" t="s">
        <v>3135</v>
      </c>
      <c r="BJ13" s="121" t="s">
        <v>3251</v>
      </c>
      <c r="BK13" s="121" t="s">
        <v>3251</v>
      </c>
      <c r="BL13" s="121">
        <v>1</v>
      </c>
      <c r="BM13" s="124">
        <v>5.555555555555555</v>
      </c>
      <c r="BN13" s="121">
        <v>0</v>
      </c>
      <c r="BO13" s="124">
        <v>0</v>
      </c>
      <c r="BP13" s="121">
        <v>0</v>
      </c>
      <c r="BQ13" s="124">
        <v>0</v>
      </c>
      <c r="BR13" s="121">
        <v>17</v>
      </c>
      <c r="BS13" s="124">
        <v>94.44444444444444</v>
      </c>
      <c r="BT13" s="121">
        <v>18</v>
      </c>
      <c r="BU13" s="2"/>
      <c r="BV13" s="3"/>
      <c r="BW13" s="3"/>
      <c r="BX13" s="3"/>
      <c r="BY13" s="3"/>
    </row>
    <row r="14" spans="1:77" ht="41.45" customHeight="1">
      <c r="A14" s="64" t="s">
        <v>219</v>
      </c>
      <c r="C14" s="65"/>
      <c r="D14" s="65" t="s">
        <v>64</v>
      </c>
      <c r="E14" s="66">
        <v>186.38241882740687</v>
      </c>
      <c r="F14" s="68">
        <v>99.86355019058698</v>
      </c>
      <c r="G14" s="100" t="s">
        <v>654</v>
      </c>
      <c r="H14" s="65"/>
      <c r="I14" s="69" t="s">
        <v>219</v>
      </c>
      <c r="J14" s="70"/>
      <c r="K14" s="70"/>
      <c r="L14" s="69" t="s">
        <v>2493</v>
      </c>
      <c r="M14" s="73">
        <v>46.47417315038057</v>
      </c>
      <c r="N14" s="74">
        <v>8491.6787109375</v>
      </c>
      <c r="O14" s="74">
        <v>5115.177734375</v>
      </c>
      <c r="P14" s="75"/>
      <c r="Q14" s="76"/>
      <c r="R14" s="76"/>
      <c r="S14" s="86"/>
      <c r="T14" s="48">
        <v>0</v>
      </c>
      <c r="U14" s="48">
        <v>3</v>
      </c>
      <c r="V14" s="49">
        <v>0</v>
      </c>
      <c r="W14" s="49">
        <v>0.002481</v>
      </c>
      <c r="X14" s="49">
        <v>0.005359</v>
      </c>
      <c r="Y14" s="49">
        <v>0.730138</v>
      </c>
      <c r="Z14" s="49">
        <v>0.6666666666666666</v>
      </c>
      <c r="AA14" s="49">
        <v>0</v>
      </c>
      <c r="AB14" s="71">
        <v>14</v>
      </c>
      <c r="AC14" s="71"/>
      <c r="AD14" s="72"/>
      <c r="AE14" s="78" t="s">
        <v>1475</v>
      </c>
      <c r="AF14" s="78">
        <v>1944</v>
      </c>
      <c r="AG14" s="78">
        <v>1145</v>
      </c>
      <c r="AH14" s="78">
        <v>3000</v>
      </c>
      <c r="AI14" s="78">
        <v>10872</v>
      </c>
      <c r="AJ14" s="78"/>
      <c r="AK14" s="78" t="s">
        <v>1656</v>
      </c>
      <c r="AL14" s="78" t="s">
        <v>1828</v>
      </c>
      <c r="AM14" s="78"/>
      <c r="AN14" s="78"/>
      <c r="AO14" s="80">
        <v>42556.573912037034</v>
      </c>
      <c r="AP14" s="83" t="s">
        <v>2073</v>
      </c>
      <c r="AQ14" s="78" t="b">
        <v>0</v>
      </c>
      <c r="AR14" s="78" t="b">
        <v>0</v>
      </c>
      <c r="AS14" s="78" t="b">
        <v>0</v>
      </c>
      <c r="AT14" s="78" t="s">
        <v>1401</v>
      </c>
      <c r="AU14" s="78">
        <v>93</v>
      </c>
      <c r="AV14" s="83" t="s">
        <v>2235</v>
      </c>
      <c r="AW14" s="78" t="b">
        <v>0</v>
      </c>
      <c r="AX14" s="78" t="s">
        <v>2298</v>
      </c>
      <c r="AY14" s="83" t="s">
        <v>2310</v>
      </c>
      <c r="AZ14" s="78" t="s">
        <v>66</v>
      </c>
      <c r="BA14" s="78" t="str">
        <f>REPLACE(INDEX(GroupVertices[Group],MATCH(Vertices[[#This Row],[Vertex]],GroupVertices[Vertex],0)),1,1,"")</f>
        <v>6</v>
      </c>
      <c r="BB14" s="48"/>
      <c r="BC14" s="48"/>
      <c r="BD14" s="48"/>
      <c r="BE14" s="48"/>
      <c r="BF14" s="48" t="s">
        <v>587</v>
      </c>
      <c r="BG14" s="48" t="s">
        <v>587</v>
      </c>
      <c r="BH14" s="121" t="s">
        <v>3136</v>
      </c>
      <c r="BI14" s="121" t="s">
        <v>3136</v>
      </c>
      <c r="BJ14" s="121" t="s">
        <v>3252</v>
      </c>
      <c r="BK14" s="121" t="s">
        <v>3252</v>
      </c>
      <c r="BL14" s="121">
        <v>0</v>
      </c>
      <c r="BM14" s="124">
        <v>0</v>
      </c>
      <c r="BN14" s="121">
        <v>1</v>
      </c>
      <c r="BO14" s="124">
        <v>5.555555555555555</v>
      </c>
      <c r="BP14" s="121">
        <v>0</v>
      </c>
      <c r="BQ14" s="124">
        <v>0</v>
      </c>
      <c r="BR14" s="121">
        <v>17</v>
      </c>
      <c r="BS14" s="124">
        <v>94.44444444444444</v>
      </c>
      <c r="BT14" s="121">
        <v>18</v>
      </c>
      <c r="BU14" s="2"/>
      <c r="BV14" s="3"/>
      <c r="BW14" s="3"/>
      <c r="BX14" s="3"/>
      <c r="BY14" s="3"/>
    </row>
    <row r="15" spans="1:77" ht="41.45" customHeight="1">
      <c r="A15" s="64" t="s">
        <v>368</v>
      </c>
      <c r="C15" s="65"/>
      <c r="D15" s="65" t="s">
        <v>64</v>
      </c>
      <c r="E15" s="66">
        <v>219.99994850271648</v>
      </c>
      <c r="F15" s="68">
        <v>99.67541850645823</v>
      </c>
      <c r="G15" s="100" t="s">
        <v>2257</v>
      </c>
      <c r="H15" s="65"/>
      <c r="I15" s="69" t="s">
        <v>368</v>
      </c>
      <c r="J15" s="70"/>
      <c r="K15" s="70"/>
      <c r="L15" s="69" t="s">
        <v>2494</v>
      </c>
      <c r="M15" s="73">
        <v>109.17219241435662</v>
      </c>
      <c r="N15" s="74">
        <v>7840.943359375</v>
      </c>
      <c r="O15" s="74">
        <v>5370.01123046875</v>
      </c>
      <c r="P15" s="75"/>
      <c r="Q15" s="76"/>
      <c r="R15" s="76"/>
      <c r="S15" s="86"/>
      <c r="T15" s="48">
        <v>7</v>
      </c>
      <c r="U15" s="48">
        <v>0</v>
      </c>
      <c r="V15" s="49">
        <v>6.666667</v>
      </c>
      <c r="W15" s="49">
        <v>0.002506</v>
      </c>
      <c r="X15" s="49">
        <v>0.007127</v>
      </c>
      <c r="Y15" s="49">
        <v>1.550301</v>
      </c>
      <c r="Z15" s="49">
        <v>0.2857142857142857</v>
      </c>
      <c r="AA15" s="49">
        <v>0</v>
      </c>
      <c r="AB15" s="71">
        <v>15</v>
      </c>
      <c r="AC15" s="71"/>
      <c r="AD15" s="72"/>
      <c r="AE15" s="78" t="s">
        <v>1476</v>
      </c>
      <c r="AF15" s="78">
        <v>943</v>
      </c>
      <c r="AG15" s="78">
        <v>2703</v>
      </c>
      <c r="AH15" s="78">
        <v>12798</v>
      </c>
      <c r="AI15" s="78">
        <v>3386</v>
      </c>
      <c r="AJ15" s="78"/>
      <c r="AK15" s="78" t="s">
        <v>1657</v>
      </c>
      <c r="AL15" s="78" t="s">
        <v>1829</v>
      </c>
      <c r="AM15" s="83" t="s">
        <v>1960</v>
      </c>
      <c r="AN15" s="78"/>
      <c r="AO15" s="80">
        <v>39750.22861111111</v>
      </c>
      <c r="AP15" s="83" t="s">
        <v>2074</v>
      </c>
      <c r="AQ15" s="78" t="b">
        <v>0</v>
      </c>
      <c r="AR15" s="78" t="b">
        <v>0</v>
      </c>
      <c r="AS15" s="78" t="b">
        <v>0</v>
      </c>
      <c r="AT15" s="78" t="s">
        <v>1401</v>
      </c>
      <c r="AU15" s="78">
        <v>167</v>
      </c>
      <c r="AV15" s="83" t="s">
        <v>2239</v>
      </c>
      <c r="AW15" s="78" t="b">
        <v>0</v>
      </c>
      <c r="AX15" s="78" t="s">
        <v>2298</v>
      </c>
      <c r="AY15" s="83" t="s">
        <v>2311</v>
      </c>
      <c r="AZ15" s="78" t="s">
        <v>65</v>
      </c>
      <c r="BA15" s="78" t="str">
        <f>REPLACE(INDEX(GroupVertices[Group],MATCH(Vertices[[#This Row],[Vertex]],GroupVertices[Vertex],0)),1,1,"")</f>
        <v>6</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352</v>
      </c>
      <c r="C16" s="65"/>
      <c r="D16" s="65" t="s">
        <v>64</v>
      </c>
      <c r="E16" s="66">
        <v>760.5775935319411</v>
      </c>
      <c r="F16" s="68">
        <v>96.65021755493211</v>
      </c>
      <c r="G16" s="100" t="s">
        <v>774</v>
      </c>
      <c r="H16" s="65"/>
      <c r="I16" s="69" t="s">
        <v>352</v>
      </c>
      <c r="J16" s="70"/>
      <c r="K16" s="70"/>
      <c r="L16" s="69" t="s">
        <v>2495</v>
      </c>
      <c r="M16" s="73">
        <v>1117.3708295262898</v>
      </c>
      <c r="N16" s="74">
        <v>7713.16259765625</v>
      </c>
      <c r="O16" s="74">
        <v>5017.56787109375</v>
      </c>
      <c r="P16" s="75"/>
      <c r="Q16" s="76"/>
      <c r="R16" s="76"/>
      <c r="S16" s="86"/>
      <c r="T16" s="48">
        <v>6</v>
      </c>
      <c r="U16" s="48">
        <v>2</v>
      </c>
      <c r="V16" s="49">
        <v>6.666667</v>
      </c>
      <c r="W16" s="49">
        <v>0.002506</v>
      </c>
      <c r="X16" s="49">
        <v>0.007127</v>
      </c>
      <c r="Y16" s="49">
        <v>1.550301</v>
      </c>
      <c r="Z16" s="49">
        <v>0.2619047619047619</v>
      </c>
      <c r="AA16" s="49">
        <v>0.14285714285714285</v>
      </c>
      <c r="AB16" s="71">
        <v>16</v>
      </c>
      <c r="AC16" s="71"/>
      <c r="AD16" s="72"/>
      <c r="AE16" s="78" t="s">
        <v>1477</v>
      </c>
      <c r="AF16" s="78">
        <v>2471</v>
      </c>
      <c r="AG16" s="78">
        <v>27756</v>
      </c>
      <c r="AH16" s="78">
        <v>43071</v>
      </c>
      <c r="AI16" s="78">
        <v>12187</v>
      </c>
      <c r="AJ16" s="78"/>
      <c r="AK16" s="78" t="s">
        <v>1658</v>
      </c>
      <c r="AL16" s="78"/>
      <c r="AM16" s="83" t="s">
        <v>1961</v>
      </c>
      <c r="AN16" s="78"/>
      <c r="AO16" s="80">
        <v>40242.77211805555</v>
      </c>
      <c r="AP16" s="83" t="s">
        <v>2075</v>
      </c>
      <c r="AQ16" s="78" t="b">
        <v>0</v>
      </c>
      <c r="AR16" s="78" t="b">
        <v>0</v>
      </c>
      <c r="AS16" s="78" t="b">
        <v>1</v>
      </c>
      <c r="AT16" s="78" t="s">
        <v>1401</v>
      </c>
      <c r="AU16" s="78">
        <v>1071</v>
      </c>
      <c r="AV16" s="83" t="s">
        <v>2237</v>
      </c>
      <c r="AW16" s="78" t="b">
        <v>0</v>
      </c>
      <c r="AX16" s="78" t="s">
        <v>2298</v>
      </c>
      <c r="AY16" s="83" t="s">
        <v>2312</v>
      </c>
      <c r="AZ16" s="78" t="s">
        <v>66</v>
      </c>
      <c r="BA16" s="78" t="str">
        <f>REPLACE(INDEX(GroupVertices[Group],MATCH(Vertices[[#This Row],[Vertex]],GroupVertices[Vertex],0)),1,1,"")</f>
        <v>6</v>
      </c>
      <c r="BB16" s="48"/>
      <c r="BC16" s="48"/>
      <c r="BD16" s="48"/>
      <c r="BE16" s="48"/>
      <c r="BF16" s="48" t="s">
        <v>587</v>
      </c>
      <c r="BG16" s="48" t="s">
        <v>587</v>
      </c>
      <c r="BH16" s="121" t="s">
        <v>3136</v>
      </c>
      <c r="BI16" s="121" t="s">
        <v>3136</v>
      </c>
      <c r="BJ16" s="121" t="s">
        <v>3252</v>
      </c>
      <c r="BK16" s="121" t="s">
        <v>3252</v>
      </c>
      <c r="BL16" s="121">
        <v>0</v>
      </c>
      <c r="BM16" s="124">
        <v>0</v>
      </c>
      <c r="BN16" s="121">
        <v>1</v>
      </c>
      <c r="BO16" s="124">
        <v>5.555555555555555</v>
      </c>
      <c r="BP16" s="121">
        <v>0</v>
      </c>
      <c r="BQ16" s="124">
        <v>0</v>
      </c>
      <c r="BR16" s="121">
        <v>17</v>
      </c>
      <c r="BS16" s="124">
        <v>94.44444444444444</v>
      </c>
      <c r="BT16" s="121">
        <v>18</v>
      </c>
      <c r="BU16" s="2"/>
      <c r="BV16" s="3"/>
      <c r="BW16" s="3"/>
      <c r="BX16" s="3"/>
      <c r="BY16" s="3"/>
    </row>
    <row r="17" spans="1:77" ht="41.45" customHeight="1">
      <c r="A17" s="64" t="s">
        <v>220</v>
      </c>
      <c r="C17" s="65"/>
      <c r="D17" s="65" t="s">
        <v>64</v>
      </c>
      <c r="E17" s="66">
        <v>164.78347967144734</v>
      </c>
      <c r="F17" s="68">
        <v>99.98442298635905</v>
      </c>
      <c r="G17" s="100" t="s">
        <v>655</v>
      </c>
      <c r="H17" s="65"/>
      <c r="I17" s="69" t="s">
        <v>220</v>
      </c>
      <c r="J17" s="70"/>
      <c r="K17" s="70"/>
      <c r="L17" s="69" t="s">
        <v>2496</v>
      </c>
      <c r="M17" s="73">
        <v>6.191299412742561</v>
      </c>
      <c r="N17" s="74">
        <v>7159.77783203125</v>
      </c>
      <c r="O17" s="74">
        <v>4642.4248046875</v>
      </c>
      <c r="P17" s="75"/>
      <c r="Q17" s="76"/>
      <c r="R17" s="76"/>
      <c r="S17" s="86"/>
      <c r="T17" s="48">
        <v>0</v>
      </c>
      <c r="U17" s="48">
        <v>3</v>
      </c>
      <c r="V17" s="49">
        <v>0</v>
      </c>
      <c r="W17" s="49">
        <v>0.002481</v>
      </c>
      <c r="X17" s="49">
        <v>0.005359</v>
      </c>
      <c r="Y17" s="49">
        <v>0.730138</v>
      </c>
      <c r="Z17" s="49">
        <v>0.6666666666666666</v>
      </c>
      <c r="AA17" s="49">
        <v>0</v>
      </c>
      <c r="AB17" s="71">
        <v>17</v>
      </c>
      <c r="AC17" s="71"/>
      <c r="AD17" s="72"/>
      <c r="AE17" s="78" t="s">
        <v>1478</v>
      </c>
      <c r="AF17" s="78">
        <v>276</v>
      </c>
      <c r="AG17" s="78">
        <v>144</v>
      </c>
      <c r="AH17" s="78">
        <v>2844</v>
      </c>
      <c r="AI17" s="78">
        <v>1539</v>
      </c>
      <c r="AJ17" s="78"/>
      <c r="AK17" s="78" t="s">
        <v>1659</v>
      </c>
      <c r="AL17" s="78" t="s">
        <v>1830</v>
      </c>
      <c r="AM17" s="83" t="s">
        <v>1962</v>
      </c>
      <c r="AN17" s="78"/>
      <c r="AO17" s="80">
        <v>39962.630578703705</v>
      </c>
      <c r="AP17" s="83" t="s">
        <v>2076</v>
      </c>
      <c r="AQ17" s="78" t="b">
        <v>0</v>
      </c>
      <c r="AR17" s="78" t="b">
        <v>0</v>
      </c>
      <c r="AS17" s="78" t="b">
        <v>0</v>
      </c>
      <c r="AT17" s="78" t="s">
        <v>1401</v>
      </c>
      <c r="AU17" s="78">
        <v>12</v>
      </c>
      <c r="AV17" s="83" t="s">
        <v>2238</v>
      </c>
      <c r="AW17" s="78" t="b">
        <v>0</v>
      </c>
      <c r="AX17" s="78" t="s">
        <v>2298</v>
      </c>
      <c r="AY17" s="83" t="s">
        <v>2313</v>
      </c>
      <c r="AZ17" s="78" t="s">
        <v>66</v>
      </c>
      <c r="BA17" s="78" t="str">
        <f>REPLACE(INDEX(GroupVertices[Group],MATCH(Vertices[[#This Row],[Vertex]],GroupVertices[Vertex],0)),1,1,"")</f>
        <v>6</v>
      </c>
      <c r="BB17" s="48"/>
      <c r="BC17" s="48"/>
      <c r="BD17" s="48"/>
      <c r="BE17" s="48"/>
      <c r="BF17" s="48" t="s">
        <v>587</v>
      </c>
      <c r="BG17" s="48" t="s">
        <v>587</v>
      </c>
      <c r="BH17" s="121" t="s">
        <v>3136</v>
      </c>
      <c r="BI17" s="121" t="s">
        <v>3136</v>
      </c>
      <c r="BJ17" s="121" t="s">
        <v>3252</v>
      </c>
      <c r="BK17" s="121" t="s">
        <v>3252</v>
      </c>
      <c r="BL17" s="121">
        <v>0</v>
      </c>
      <c r="BM17" s="124">
        <v>0</v>
      </c>
      <c r="BN17" s="121">
        <v>1</v>
      </c>
      <c r="BO17" s="124">
        <v>5.555555555555555</v>
      </c>
      <c r="BP17" s="121">
        <v>0</v>
      </c>
      <c r="BQ17" s="124">
        <v>0</v>
      </c>
      <c r="BR17" s="121">
        <v>17</v>
      </c>
      <c r="BS17" s="124">
        <v>94.44444444444444</v>
      </c>
      <c r="BT17" s="121">
        <v>18</v>
      </c>
      <c r="BU17" s="2"/>
      <c r="BV17" s="3"/>
      <c r="BW17" s="3"/>
      <c r="BX17" s="3"/>
      <c r="BY17" s="3"/>
    </row>
    <row r="18" spans="1:77" ht="41.45" customHeight="1">
      <c r="A18" s="64" t="s">
        <v>221</v>
      </c>
      <c r="C18" s="65"/>
      <c r="D18" s="65" t="s">
        <v>64</v>
      </c>
      <c r="E18" s="66">
        <v>164.50297396812317</v>
      </c>
      <c r="F18" s="68">
        <v>99.98599276292751</v>
      </c>
      <c r="G18" s="100" t="s">
        <v>656</v>
      </c>
      <c r="H18" s="65"/>
      <c r="I18" s="69" t="s">
        <v>221</v>
      </c>
      <c r="J18" s="70"/>
      <c r="K18" s="70"/>
      <c r="L18" s="69" t="s">
        <v>2497</v>
      </c>
      <c r="M18" s="73">
        <v>5.668145208357651</v>
      </c>
      <c r="N18" s="74">
        <v>7972.24755859375</v>
      </c>
      <c r="O18" s="74">
        <v>4176.052734375</v>
      </c>
      <c r="P18" s="75"/>
      <c r="Q18" s="76"/>
      <c r="R18" s="76"/>
      <c r="S18" s="86"/>
      <c r="T18" s="48">
        <v>0</v>
      </c>
      <c r="U18" s="48">
        <v>3</v>
      </c>
      <c r="V18" s="49">
        <v>0</v>
      </c>
      <c r="W18" s="49">
        <v>0.002481</v>
      </c>
      <c r="X18" s="49">
        <v>0.005359</v>
      </c>
      <c r="Y18" s="49">
        <v>0.730138</v>
      </c>
      <c r="Z18" s="49">
        <v>0.6666666666666666</v>
      </c>
      <c r="AA18" s="49">
        <v>0</v>
      </c>
      <c r="AB18" s="71">
        <v>18</v>
      </c>
      <c r="AC18" s="71"/>
      <c r="AD18" s="72"/>
      <c r="AE18" s="78" t="s">
        <v>1479</v>
      </c>
      <c r="AF18" s="78">
        <v>768</v>
      </c>
      <c r="AG18" s="78">
        <v>131</v>
      </c>
      <c r="AH18" s="78">
        <v>477</v>
      </c>
      <c r="AI18" s="78">
        <v>4367</v>
      </c>
      <c r="AJ18" s="78"/>
      <c r="AK18" s="78" t="s">
        <v>1660</v>
      </c>
      <c r="AL18" s="78" t="s">
        <v>1831</v>
      </c>
      <c r="AM18" s="78"/>
      <c r="AN18" s="78"/>
      <c r="AO18" s="80">
        <v>42174.81732638889</v>
      </c>
      <c r="AP18" s="83" t="s">
        <v>2077</v>
      </c>
      <c r="AQ18" s="78" t="b">
        <v>0</v>
      </c>
      <c r="AR18" s="78" t="b">
        <v>0</v>
      </c>
      <c r="AS18" s="78" t="b">
        <v>0</v>
      </c>
      <c r="AT18" s="78" t="s">
        <v>1401</v>
      </c>
      <c r="AU18" s="78">
        <v>13</v>
      </c>
      <c r="AV18" s="83" t="s">
        <v>2235</v>
      </c>
      <c r="AW18" s="78" t="b">
        <v>0</v>
      </c>
      <c r="AX18" s="78" t="s">
        <v>2298</v>
      </c>
      <c r="AY18" s="83" t="s">
        <v>2314</v>
      </c>
      <c r="AZ18" s="78" t="s">
        <v>66</v>
      </c>
      <c r="BA18" s="78" t="str">
        <f>REPLACE(INDEX(GroupVertices[Group],MATCH(Vertices[[#This Row],[Vertex]],GroupVertices[Vertex],0)),1,1,"")</f>
        <v>6</v>
      </c>
      <c r="BB18" s="48"/>
      <c r="BC18" s="48"/>
      <c r="BD18" s="48"/>
      <c r="BE18" s="48"/>
      <c r="BF18" s="48" t="s">
        <v>587</v>
      </c>
      <c r="BG18" s="48" t="s">
        <v>587</v>
      </c>
      <c r="BH18" s="121" t="s">
        <v>3136</v>
      </c>
      <c r="BI18" s="121" t="s">
        <v>3136</v>
      </c>
      <c r="BJ18" s="121" t="s">
        <v>3252</v>
      </c>
      <c r="BK18" s="121" t="s">
        <v>3252</v>
      </c>
      <c r="BL18" s="121">
        <v>0</v>
      </c>
      <c r="BM18" s="124">
        <v>0</v>
      </c>
      <c r="BN18" s="121">
        <v>1</v>
      </c>
      <c r="BO18" s="124">
        <v>5.555555555555555</v>
      </c>
      <c r="BP18" s="121">
        <v>0</v>
      </c>
      <c r="BQ18" s="124">
        <v>0</v>
      </c>
      <c r="BR18" s="121">
        <v>17</v>
      </c>
      <c r="BS18" s="124">
        <v>94.44444444444444</v>
      </c>
      <c r="BT18" s="121">
        <v>18</v>
      </c>
      <c r="BU18" s="2"/>
      <c r="BV18" s="3"/>
      <c r="BW18" s="3"/>
      <c r="BX18" s="3"/>
      <c r="BY18" s="3"/>
    </row>
    <row r="19" spans="1:77" ht="41.45" customHeight="1">
      <c r="A19" s="64" t="s">
        <v>222</v>
      </c>
      <c r="C19" s="65"/>
      <c r="D19" s="65" t="s">
        <v>64</v>
      </c>
      <c r="E19" s="66">
        <v>201.0550248474393</v>
      </c>
      <c r="F19" s="68">
        <v>99.7814388008517</v>
      </c>
      <c r="G19" s="100" t="s">
        <v>2258</v>
      </c>
      <c r="H19" s="65"/>
      <c r="I19" s="69" t="s">
        <v>222</v>
      </c>
      <c r="J19" s="70"/>
      <c r="K19" s="70"/>
      <c r="L19" s="69" t="s">
        <v>2498</v>
      </c>
      <c r="M19" s="73">
        <v>73.83916230282198</v>
      </c>
      <c r="N19" s="74">
        <v>7738.5673828125</v>
      </c>
      <c r="O19" s="74">
        <v>1128.1644287109375</v>
      </c>
      <c r="P19" s="75"/>
      <c r="Q19" s="76"/>
      <c r="R19" s="76"/>
      <c r="S19" s="86"/>
      <c r="T19" s="48">
        <v>2</v>
      </c>
      <c r="U19" s="48">
        <v>3</v>
      </c>
      <c r="V19" s="49">
        <v>820</v>
      </c>
      <c r="W19" s="49">
        <v>0.002513</v>
      </c>
      <c r="X19" s="49">
        <v>0.004793</v>
      </c>
      <c r="Y19" s="49">
        <v>1.600036</v>
      </c>
      <c r="Z19" s="49">
        <v>0.1</v>
      </c>
      <c r="AA19" s="49">
        <v>0</v>
      </c>
      <c r="AB19" s="71">
        <v>19</v>
      </c>
      <c r="AC19" s="71"/>
      <c r="AD19" s="72"/>
      <c r="AE19" s="78" t="s">
        <v>222</v>
      </c>
      <c r="AF19" s="78">
        <v>946</v>
      </c>
      <c r="AG19" s="78">
        <v>1825</v>
      </c>
      <c r="AH19" s="78">
        <v>7097</v>
      </c>
      <c r="AI19" s="78">
        <v>1680</v>
      </c>
      <c r="AJ19" s="78"/>
      <c r="AK19" s="78" t="s">
        <v>1661</v>
      </c>
      <c r="AL19" s="78" t="s">
        <v>1832</v>
      </c>
      <c r="AM19" s="83" t="s">
        <v>1963</v>
      </c>
      <c r="AN19" s="78"/>
      <c r="AO19" s="80">
        <v>39742.85638888889</v>
      </c>
      <c r="AP19" s="83" t="s">
        <v>2078</v>
      </c>
      <c r="AQ19" s="78" t="b">
        <v>0</v>
      </c>
      <c r="AR19" s="78" t="b">
        <v>0</v>
      </c>
      <c r="AS19" s="78" t="b">
        <v>0</v>
      </c>
      <c r="AT19" s="78" t="s">
        <v>1401</v>
      </c>
      <c r="AU19" s="78">
        <v>228</v>
      </c>
      <c r="AV19" s="83" t="s">
        <v>2236</v>
      </c>
      <c r="AW19" s="78" t="b">
        <v>0</v>
      </c>
      <c r="AX19" s="78" t="s">
        <v>2298</v>
      </c>
      <c r="AY19" s="83" t="s">
        <v>2315</v>
      </c>
      <c r="AZ19" s="78" t="s">
        <v>66</v>
      </c>
      <c r="BA19" s="78" t="str">
        <f>REPLACE(INDEX(GroupVertices[Group],MATCH(Vertices[[#This Row],[Vertex]],GroupVertices[Vertex],0)),1,1,"")</f>
        <v>8</v>
      </c>
      <c r="BB19" s="48" t="s">
        <v>541</v>
      </c>
      <c r="BC19" s="48" t="s">
        <v>541</v>
      </c>
      <c r="BD19" s="48" t="s">
        <v>571</v>
      </c>
      <c r="BE19" s="48" t="s">
        <v>571</v>
      </c>
      <c r="BF19" s="48" t="s">
        <v>588</v>
      </c>
      <c r="BG19" s="48" t="s">
        <v>588</v>
      </c>
      <c r="BH19" s="121" t="s">
        <v>3137</v>
      </c>
      <c r="BI19" s="121" t="s">
        <v>3137</v>
      </c>
      <c r="BJ19" s="121" t="s">
        <v>3253</v>
      </c>
      <c r="BK19" s="121" t="s">
        <v>3253</v>
      </c>
      <c r="BL19" s="121">
        <v>2</v>
      </c>
      <c r="BM19" s="124">
        <v>7.6923076923076925</v>
      </c>
      <c r="BN19" s="121">
        <v>0</v>
      </c>
      <c r="BO19" s="124">
        <v>0</v>
      </c>
      <c r="BP19" s="121">
        <v>0</v>
      </c>
      <c r="BQ19" s="124">
        <v>0</v>
      </c>
      <c r="BR19" s="121">
        <v>24</v>
      </c>
      <c r="BS19" s="124">
        <v>92.3076923076923</v>
      </c>
      <c r="BT19" s="121">
        <v>26</v>
      </c>
      <c r="BU19" s="2"/>
      <c r="BV19" s="3"/>
      <c r="BW19" s="3"/>
      <c r="BX19" s="3"/>
      <c r="BY19" s="3"/>
    </row>
    <row r="20" spans="1:77" ht="41.45" customHeight="1">
      <c r="A20" s="64" t="s">
        <v>369</v>
      </c>
      <c r="C20" s="65"/>
      <c r="D20" s="65" t="s">
        <v>64</v>
      </c>
      <c r="E20" s="66">
        <v>1000</v>
      </c>
      <c r="F20" s="68">
        <v>86.16954391953084</v>
      </c>
      <c r="G20" s="100" t="s">
        <v>2259</v>
      </c>
      <c r="H20" s="65"/>
      <c r="I20" s="69" t="s">
        <v>369</v>
      </c>
      <c r="J20" s="70"/>
      <c r="K20" s="70"/>
      <c r="L20" s="69" t="s">
        <v>2499</v>
      </c>
      <c r="M20" s="73">
        <v>4610.229996417689</v>
      </c>
      <c r="N20" s="74">
        <v>8316.2568359375</v>
      </c>
      <c r="O20" s="74">
        <v>857.0697631835938</v>
      </c>
      <c r="P20" s="75"/>
      <c r="Q20" s="76"/>
      <c r="R20" s="76"/>
      <c r="S20" s="86"/>
      <c r="T20" s="48">
        <v>1</v>
      </c>
      <c r="U20" s="48">
        <v>0</v>
      </c>
      <c r="V20" s="49">
        <v>0</v>
      </c>
      <c r="W20" s="49">
        <v>0.001776</v>
      </c>
      <c r="X20" s="49">
        <v>0.000351</v>
      </c>
      <c r="Y20" s="49">
        <v>0.422006</v>
      </c>
      <c r="Z20" s="49">
        <v>0</v>
      </c>
      <c r="AA20" s="49">
        <v>0</v>
      </c>
      <c r="AB20" s="71">
        <v>20</v>
      </c>
      <c r="AC20" s="71"/>
      <c r="AD20" s="72"/>
      <c r="AE20" s="78" t="s">
        <v>1480</v>
      </c>
      <c r="AF20" s="78">
        <v>23375</v>
      </c>
      <c r="AG20" s="78">
        <v>114551</v>
      </c>
      <c r="AH20" s="78">
        <v>19049</v>
      </c>
      <c r="AI20" s="78">
        <v>22447</v>
      </c>
      <c r="AJ20" s="78"/>
      <c r="AK20" s="78" t="s">
        <v>1662</v>
      </c>
      <c r="AL20" s="78" t="s">
        <v>1833</v>
      </c>
      <c r="AM20" s="83" t="s">
        <v>1964</v>
      </c>
      <c r="AN20" s="78"/>
      <c r="AO20" s="80">
        <v>41359.70361111111</v>
      </c>
      <c r="AP20" s="83" t="s">
        <v>2079</v>
      </c>
      <c r="AQ20" s="78" t="b">
        <v>0</v>
      </c>
      <c r="AR20" s="78" t="b">
        <v>0</v>
      </c>
      <c r="AS20" s="78" t="b">
        <v>0</v>
      </c>
      <c r="AT20" s="78" t="s">
        <v>1401</v>
      </c>
      <c r="AU20" s="78">
        <v>1534</v>
      </c>
      <c r="AV20" s="83" t="s">
        <v>2235</v>
      </c>
      <c r="AW20" s="78" t="b">
        <v>1</v>
      </c>
      <c r="AX20" s="78" t="s">
        <v>2298</v>
      </c>
      <c r="AY20" s="83" t="s">
        <v>2316</v>
      </c>
      <c r="AZ20" s="78" t="s">
        <v>65</v>
      </c>
      <c r="BA20" s="78" t="str">
        <f>REPLACE(INDEX(GroupVertices[Group],MATCH(Vertices[[#This Row],[Vertex]],GroupVertices[Vertex],0)),1,1,"")</f>
        <v>8</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370</v>
      </c>
      <c r="C21" s="65"/>
      <c r="D21" s="65" t="s">
        <v>64</v>
      </c>
      <c r="E21" s="66">
        <v>1000</v>
      </c>
      <c r="F21" s="68">
        <v>95.31035287772245</v>
      </c>
      <c r="G21" s="100" t="s">
        <v>2260</v>
      </c>
      <c r="H21" s="65"/>
      <c r="I21" s="69" t="s">
        <v>370</v>
      </c>
      <c r="J21" s="70"/>
      <c r="K21" s="70"/>
      <c r="L21" s="69" t="s">
        <v>2500</v>
      </c>
      <c r="M21" s="73">
        <v>1563.903064284363</v>
      </c>
      <c r="N21" s="74">
        <v>7159.77783203125</v>
      </c>
      <c r="O21" s="74">
        <v>1385.152587890625</v>
      </c>
      <c r="P21" s="75"/>
      <c r="Q21" s="76"/>
      <c r="R21" s="76"/>
      <c r="S21" s="86"/>
      <c r="T21" s="48">
        <v>1</v>
      </c>
      <c r="U21" s="48">
        <v>0</v>
      </c>
      <c r="V21" s="49">
        <v>0</v>
      </c>
      <c r="W21" s="49">
        <v>0.001776</v>
      </c>
      <c r="X21" s="49">
        <v>0.000351</v>
      </c>
      <c r="Y21" s="49">
        <v>0.422006</v>
      </c>
      <c r="Z21" s="49">
        <v>0</v>
      </c>
      <c r="AA21" s="49">
        <v>0</v>
      </c>
      <c r="AB21" s="71">
        <v>21</v>
      </c>
      <c r="AC21" s="71"/>
      <c r="AD21" s="72"/>
      <c r="AE21" s="78" t="s">
        <v>1481</v>
      </c>
      <c r="AF21" s="78">
        <v>19370</v>
      </c>
      <c r="AG21" s="78">
        <v>38852</v>
      </c>
      <c r="AH21" s="78">
        <v>12962</v>
      </c>
      <c r="AI21" s="78">
        <v>39078</v>
      </c>
      <c r="AJ21" s="78"/>
      <c r="AK21" s="78" t="s">
        <v>1663</v>
      </c>
      <c r="AL21" s="78" t="s">
        <v>1834</v>
      </c>
      <c r="AM21" s="83" t="s">
        <v>1965</v>
      </c>
      <c r="AN21" s="78"/>
      <c r="AO21" s="80">
        <v>39632.684375</v>
      </c>
      <c r="AP21" s="83" t="s">
        <v>2080</v>
      </c>
      <c r="AQ21" s="78" t="b">
        <v>0</v>
      </c>
      <c r="AR21" s="78" t="b">
        <v>0</v>
      </c>
      <c r="AS21" s="78" t="b">
        <v>1</v>
      </c>
      <c r="AT21" s="78" t="s">
        <v>1401</v>
      </c>
      <c r="AU21" s="78">
        <v>715</v>
      </c>
      <c r="AV21" s="83" t="s">
        <v>2240</v>
      </c>
      <c r="AW21" s="78" t="b">
        <v>0</v>
      </c>
      <c r="AX21" s="78" t="s">
        <v>2298</v>
      </c>
      <c r="AY21" s="83" t="s">
        <v>2317</v>
      </c>
      <c r="AZ21" s="78" t="s">
        <v>65</v>
      </c>
      <c r="BA21" s="78" t="str">
        <f>REPLACE(INDEX(GroupVertices[Group],MATCH(Vertices[[#This Row],[Vertex]],GroupVertices[Vertex],0)),1,1,"")</f>
        <v>8</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223</v>
      </c>
      <c r="C22" s="65"/>
      <c r="D22" s="65" t="s">
        <v>64</v>
      </c>
      <c r="E22" s="66">
        <v>194.47392950021887</v>
      </c>
      <c r="F22" s="68">
        <v>99.81826817418884</v>
      </c>
      <c r="G22" s="100" t="s">
        <v>657</v>
      </c>
      <c r="H22" s="65"/>
      <c r="I22" s="69" t="s">
        <v>223</v>
      </c>
      <c r="J22" s="70"/>
      <c r="K22" s="70"/>
      <c r="L22" s="69" t="s">
        <v>2501</v>
      </c>
      <c r="M22" s="73">
        <v>61.56515981532988</v>
      </c>
      <c r="N22" s="74">
        <v>8039.01953125</v>
      </c>
      <c r="O22" s="74">
        <v>6187.61669921875</v>
      </c>
      <c r="P22" s="75"/>
      <c r="Q22" s="76"/>
      <c r="R22" s="76"/>
      <c r="S22" s="86"/>
      <c r="T22" s="48">
        <v>0</v>
      </c>
      <c r="U22" s="48">
        <v>3</v>
      </c>
      <c r="V22" s="49">
        <v>0</v>
      </c>
      <c r="W22" s="49">
        <v>0.002481</v>
      </c>
      <c r="X22" s="49">
        <v>0.005359</v>
      </c>
      <c r="Y22" s="49">
        <v>0.730138</v>
      </c>
      <c r="Z22" s="49">
        <v>0.6666666666666666</v>
      </c>
      <c r="AA22" s="49">
        <v>0</v>
      </c>
      <c r="AB22" s="71">
        <v>22</v>
      </c>
      <c r="AC22" s="71"/>
      <c r="AD22" s="72"/>
      <c r="AE22" s="78" t="s">
        <v>1482</v>
      </c>
      <c r="AF22" s="78">
        <v>3248</v>
      </c>
      <c r="AG22" s="78">
        <v>1520</v>
      </c>
      <c r="AH22" s="78">
        <v>3145</v>
      </c>
      <c r="AI22" s="78">
        <v>3272</v>
      </c>
      <c r="AJ22" s="78"/>
      <c r="AK22" s="78" t="s">
        <v>1664</v>
      </c>
      <c r="AL22" s="78"/>
      <c r="AM22" s="78"/>
      <c r="AN22" s="78"/>
      <c r="AO22" s="80">
        <v>41003.68237268519</v>
      </c>
      <c r="AP22" s="78"/>
      <c r="AQ22" s="78" t="b">
        <v>1</v>
      </c>
      <c r="AR22" s="78" t="b">
        <v>0</v>
      </c>
      <c r="AS22" s="78" t="b">
        <v>0</v>
      </c>
      <c r="AT22" s="78" t="s">
        <v>1401</v>
      </c>
      <c r="AU22" s="78">
        <v>81</v>
      </c>
      <c r="AV22" s="83" t="s">
        <v>2235</v>
      </c>
      <c r="AW22" s="78" t="b">
        <v>0</v>
      </c>
      <c r="AX22" s="78" t="s">
        <v>2298</v>
      </c>
      <c r="AY22" s="83" t="s">
        <v>2318</v>
      </c>
      <c r="AZ22" s="78" t="s">
        <v>66</v>
      </c>
      <c r="BA22" s="78" t="str">
        <f>REPLACE(INDEX(GroupVertices[Group],MATCH(Vertices[[#This Row],[Vertex]],GroupVertices[Vertex],0)),1,1,"")</f>
        <v>6</v>
      </c>
      <c r="BB22" s="48"/>
      <c r="BC22" s="48"/>
      <c r="BD22" s="48"/>
      <c r="BE22" s="48"/>
      <c r="BF22" s="48" t="s">
        <v>587</v>
      </c>
      <c r="BG22" s="48" t="s">
        <v>587</v>
      </c>
      <c r="BH22" s="121" t="s">
        <v>3136</v>
      </c>
      <c r="BI22" s="121" t="s">
        <v>3136</v>
      </c>
      <c r="BJ22" s="121" t="s">
        <v>3252</v>
      </c>
      <c r="BK22" s="121" t="s">
        <v>3252</v>
      </c>
      <c r="BL22" s="121">
        <v>0</v>
      </c>
      <c r="BM22" s="124">
        <v>0</v>
      </c>
      <c r="BN22" s="121">
        <v>1</v>
      </c>
      <c r="BO22" s="124">
        <v>5.555555555555555</v>
      </c>
      <c r="BP22" s="121">
        <v>0</v>
      </c>
      <c r="BQ22" s="124">
        <v>0</v>
      </c>
      <c r="BR22" s="121">
        <v>17</v>
      </c>
      <c r="BS22" s="124">
        <v>94.44444444444444</v>
      </c>
      <c r="BT22" s="121">
        <v>18</v>
      </c>
      <c r="BU22" s="2"/>
      <c r="BV22" s="3"/>
      <c r="BW22" s="3"/>
      <c r="BX22" s="3"/>
      <c r="BY22" s="3"/>
    </row>
    <row r="23" spans="1:77" ht="41.45" customHeight="1">
      <c r="A23" s="64" t="s">
        <v>224</v>
      </c>
      <c r="C23" s="65"/>
      <c r="D23" s="65" t="s">
        <v>64</v>
      </c>
      <c r="E23" s="66">
        <v>181.29016144398383</v>
      </c>
      <c r="F23" s="68">
        <v>99.89204767290687</v>
      </c>
      <c r="G23" s="100" t="s">
        <v>658</v>
      </c>
      <c r="H23" s="65"/>
      <c r="I23" s="69" t="s">
        <v>224</v>
      </c>
      <c r="J23" s="70"/>
      <c r="K23" s="70"/>
      <c r="L23" s="69" t="s">
        <v>2502</v>
      </c>
      <c r="M23" s="73">
        <v>36.97691220923914</v>
      </c>
      <c r="N23" s="74">
        <v>2350.51513671875</v>
      </c>
      <c r="O23" s="74">
        <v>3593.978515625</v>
      </c>
      <c r="P23" s="75"/>
      <c r="Q23" s="76"/>
      <c r="R23" s="76"/>
      <c r="S23" s="86"/>
      <c r="T23" s="48">
        <v>0</v>
      </c>
      <c r="U23" s="48">
        <v>1</v>
      </c>
      <c r="V23" s="49">
        <v>0</v>
      </c>
      <c r="W23" s="49">
        <v>0.002304</v>
      </c>
      <c r="X23" s="49">
        <v>0.00349</v>
      </c>
      <c r="Y23" s="49">
        <v>0.39461</v>
      </c>
      <c r="Z23" s="49">
        <v>0</v>
      </c>
      <c r="AA23" s="49">
        <v>0</v>
      </c>
      <c r="AB23" s="71">
        <v>23</v>
      </c>
      <c r="AC23" s="71"/>
      <c r="AD23" s="72"/>
      <c r="AE23" s="78" t="s">
        <v>1483</v>
      </c>
      <c r="AF23" s="78">
        <v>1383</v>
      </c>
      <c r="AG23" s="78">
        <v>909</v>
      </c>
      <c r="AH23" s="78">
        <v>5084</v>
      </c>
      <c r="AI23" s="78">
        <v>5462</v>
      </c>
      <c r="AJ23" s="78"/>
      <c r="AK23" s="78" t="s">
        <v>1665</v>
      </c>
      <c r="AL23" s="78"/>
      <c r="AM23" s="78"/>
      <c r="AN23" s="78"/>
      <c r="AO23" s="80">
        <v>41310.03655092593</v>
      </c>
      <c r="AP23" s="83" t="s">
        <v>2081</v>
      </c>
      <c r="AQ23" s="78" t="b">
        <v>1</v>
      </c>
      <c r="AR23" s="78" t="b">
        <v>0</v>
      </c>
      <c r="AS23" s="78" t="b">
        <v>1</v>
      </c>
      <c r="AT23" s="78" t="s">
        <v>1401</v>
      </c>
      <c r="AU23" s="78">
        <v>154</v>
      </c>
      <c r="AV23" s="83" t="s">
        <v>2235</v>
      </c>
      <c r="AW23" s="78" t="b">
        <v>0</v>
      </c>
      <c r="AX23" s="78" t="s">
        <v>2298</v>
      </c>
      <c r="AY23" s="83" t="s">
        <v>2319</v>
      </c>
      <c r="AZ23" s="78" t="s">
        <v>66</v>
      </c>
      <c r="BA23" s="78" t="str">
        <f>REPLACE(INDEX(GroupVertices[Group],MATCH(Vertices[[#This Row],[Vertex]],GroupVertices[Vertex],0)),1,1,"")</f>
        <v>1</v>
      </c>
      <c r="BB23" s="48"/>
      <c r="BC23" s="48"/>
      <c r="BD23" s="48"/>
      <c r="BE23" s="48"/>
      <c r="BF23" s="48" t="s">
        <v>589</v>
      </c>
      <c r="BG23" s="48" t="s">
        <v>589</v>
      </c>
      <c r="BH23" s="121" t="s">
        <v>3138</v>
      </c>
      <c r="BI23" s="121" t="s">
        <v>3138</v>
      </c>
      <c r="BJ23" s="121" t="s">
        <v>3254</v>
      </c>
      <c r="BK23" s="121" t="s">
        <v>3254</v>
      </c>
      <c r="BL23" s="121">
        <v>2</v>
      </c>
      <c r="BM23" s="124">
        <v>9.090909090909092</v>
      </c>
      <c r="BN23" s="121">
        <v>2</v>
      </c>
      <c r="BO23" s="124">
        <v>9.090909090909092</v>
      </c>
      <c r="BP23" s="121">
        <v>0</v>
      </c>
      <c r="BQ23" s="124">
        <v>0</v>
      </c>
      <c r="BR23" s="121">
        <v>18</v>
      </c>
      <c r="BS23" s="124">
        <v>81.81818181818181</v>
      </c>
      <c r="BT23" s="121">
        <v>22</v>
      </c>
      <c r="BU23" s="2"/>
      <c r="BV23" s="3"/>
      <c r="BW23" s="3"/>
      <c r="BX23" s="3"/>
      <c r="BY23" s="3"/>
    </row>
    <row r="24" spans="1:77" ht="41.45" customHeight="1">
      <c r="A24" s="64" t="s">
        <v>306</v>
      </c>
      <c r="C24" s="65"/>
      <c r="D24" s="65" t="s">
        <v>64</v>
      </c>
      <c r="E24" s="66">
        <v>1000</v>
      </c>
      <c r="F24" s="68">
        <v>82.32202155021474</v>
      </c>
      <c r="G24" s="100" t="s">
        <v>754</v>
      </c>
      <c r="H24" s="65"/>
      <c r="I24" s="69" t="s">
        <v>306</v>
      </c>
      <c r="J24" s="70"/>
      <c r="K24" s="70"/>
      <c r="L24" s="69" t="s">
        <v>2503</v>
      </c>
      <c r="M24" s="73">
        <v>5892.480951365102</v>
      </c>
      <c r="N24" s="74">
        <v>1737.6885986328125</v>
      </c>
      <c r="O24" s="74">
        <v>5010.34814453125</v>
      </c>
      <c r="P24" s="75"/>
      <c r="Q24" s="76"/>
      <c r="R24" s="76"/>
      <c r="S24" s="86"/>
      <c r="T24" s="48">
        <v>82</v>
      </c>
      <c r="U24" s="48">
        <v>9</v>
      </c>
      <c r="V24" s="49">
        <v>14165.385714</v>
      </c>
      <c r="W24" s="49">
        <v>0.003717</v>
      </c>
      <c r="X24" s="49">
        <v>0.047701</v>
      </c>
      <c r="Y24" s="49">
        <v>24.460977</v>
      </c>
      <c r="Z24" s="49">
        <v>0.011474469305794608</v>
      </c>
      <c r="AA24" s="49">
        <v>0.05952380952380952</v>
      </c>
      <c r="AB24" s="71">
        <v>24</v>
      </c>
      <c r="AC24" s="71"/>
      <c r="AD24" s="72"/>
      <c r="AE24" s="78" t="s">
        <v>1484</v>
      </c>
      <c r="AF24" s="78">
        <v>105975</v>
      </c>
      <c r="AG24" s="78">
        <v>146414</v>
      </c>
      <c r="AH24" s="78">
        <v>118569</v>
      </c>
      <c r="AI24" s="78">
        <v>177528</v>
      </c>
      <c r="AJ24" s="78"/>
      <c r="AK24" s="78" t="s">
        <v>1666</v>
      </c>
      <c r="AL24" s="78" t="s">
        <v>1835</v>
      </c>
      <c r="AM24" s="83" t="s">
        <v>1966</v>
      </c>
      <c r="AN24" s="78"/>
      <c r="AO24" s="80">
        <v>40120.83489583333</v>
      </c>
      <c r="AP24" s="83" t="s">
        <v>2082</v>
      </c>
      <c r="AQ24" s="78" t="b">
        <v>0</v>
      </c>
      <c r="AR24" s="78" t="b">
        <v>0</v>
      </c>
      <c r="AS24" s="78" t="b">
        <v>0</v>
      </c>
      <c r="AT24" s="78" t="s">
        <v>1401</v>
      </c>
      <c r="AU24" s="78">
        <v>2055</v>
      </c>
      <c r="AV24" s="83" t="s">
        <v>2235</v>
      </c>
      <c r="AW24" s="78" t="b">
        <v>0</v>
      </c>
      <c r="AX24" s="78" t="s">
        <v>2298</v>
      </c>
      <c r="AY24" s="83" t="s">
        <v>2320</v>
      </c>
      <c r="AZ24" s="78" t="s">
        <v>66</v>
      </c>
      <c r="BA24" s="78" t="str">
        <f>REPLACE(INDEX(GroupVertices[Group],MATCH(Vertices[[#This Row],[Vertex]],GroupVertices[Vertex],0)),1,1,"")</f>
        <v>1</v>
      </c>
      <c r="BB24" s="48" t="s">
        <v>2763</v>
      </c>
      <c r="BC24" s="48" t="s">
        <v>3091</v>
      </c>
      <c r="BD24" s="48" t="s">
        <v>2780</v>
      </c>
      <c r="BE24" s="48" t="s">
        <v>3095</v>
      </c>
      <c r="BF24" s="48" t="s">
        <v>3098</v>
      </c>
      <c r="BG24" s="48" t="s">
        <v>3115</v>
      </c>
      <c r="BH24" s="121" t="s">
        <v>3139</v>
      </c>
      <c r="BI24" s="121" t="s">
        <v>3208</v>
      </c>
      <c r="BJ24" s="121" t="s">
        <v>3255</v>
      </c>
      <c r="BK24" s="121" t="s">
        <v>3255</v>
      </c>
      <c r="BL24" s="121">
        <v>14</v>
      </c>
      <c r="BM24" s="124">
        <v>3.1963470319634704</v>
      </c>
      <c r="BN24" s="121">
        <v>7</v>
      </c>
      <c r="BO24" s="124">
        <v>1.5981735159817352</v>
      </c>
      <c r="BP24" s="121">
        <v>0</v>
      </c>
      <c r="BQ24" s="124">
        <v>0</v>
      </c>
      <c r="BR24" s="121">
        <v>417</v>
      </c>
      <c r="BS24" s="124">
        <v>95.20547945205479</v>
      </c>
      <c r="BT24" s="121">
        <v>438</v>
      </c>
      <c r="BU24" s="2"/>
      <c r="BV24" s="3"/>
      <c r="BW24" s="3"/>
      <c r="BX24" s="3"/>
      <c r="BY24" s="3"/>
    </row>
    <row r="25" spans="1:77" ht="41.45" customHeight="1">
      <c r="A25" s="64" t="s">
        <v>225</v>
      </c>
      <c r="C25" s="65"/>
      <c r="D25" s="65" t="s">
        <v>64</v>
      </c>
      <c r="E25" s="66">
        <v>183.31843345263536</v>
      </c>
      <c r="F25" s="68">
        <v>99.8806969807964</v>
      </c>
      <c r="G25" s="100" t="s">
        <v>659</v>
      </c>
      <c r="H25" s="65"/>
      <c r="I25" s="69" t="s">
        <v>225</v>
      </c>
      <c r="J25" s="70"/>
      <c r="K25" s="70"/>
      <c r="L25" s="69" t="s">
        <v>2504</v>
      </c>
      <c r="M25" s="73">
        <v>40.7597195332531</v>
      </c>
      <c r="N25" s="74">
        <v>2994.457763671875</v>
      </c>
      <c r="O25" s="74">
        <v>7862.43603515625</v>
      </c>
      <c r="P25" s="75"/>
      <c r="Q25" s="76"/>
      <c r="R25" s="76"/>
      <c r="S25" s="86"/>
      <c r="T25" s="48">
        <v>0</v>
      </c>
      <c r="U25" s="48">
        <v>1</v>
      </c>
      <c r="V25" s="49">
        <v>0</v>
      </c>
      <c r="W25" s="49">
        <v>0.002304</v>
      </c>
      <c r="X25" s="49">
        <v>0.00349</v>
      </c>
      <c r="Y25" s="49">
        <v>0.39461</v>
      </c>
      <c r="Z25" s="49">
        <v>0</v>
      </c>
      <c r="AA25" s="49">
        <v>0</v>
      </c>
      <c r="AB25" s="71">
        <v>25</v>
      </c>
      <c r="AC25" s="71"/>
      <c r="AD25" s="72"/>
      <c r="AE25" s="78" t="s">
        <v>1485</v>
      </c>
      <c r="AF25" s="78">
        <v>949</v>
      </c>
      <c r="AG25" s="78">
        <v>1003</v>
      </c>
      <c r="AH25" s="78">
        <v>4914</v>
      </c>
      <c r="AI25" s="78">
        <v>4978</v>
      </c>
      <c r="AJ25" s="78"/>
      <c r="AK25" s="78" t="s">
        <v>1667</v>
      </c>
      <c r="AL25" s="78" t="s">
        <v>1828</v>
      </c>
      <c r="AM25" s="83" t="s">
        <v>1967</v>
      </c>
      <c r="AN25" s="78"/>
      <c r="AO25" s="80">
        <v>40994.59612268519</v>
      </c>
      <c r="AP25" s="83" t="s">
        <v>2083</v>
      </c>
      <c r="AQ25" s="78" t="b">
        <v>0</v>
      </c>
      <c r="AR25" s="78" t="b">
        <v>0</v>
      </c>
      <c r="AS25" s="78" t="b">
        <v>0</v>
      </c>
      <c r="AT25" s="78" t="s">
        <v>1401</v>
      </c>
      <c r="AU25" s="78">
        <v>155</v>
      </c>
      <c r="AV25" s="83" t="s">
        <v>2235</v>
      </c>
      <c r="AW25" s="78" t="b">
        <v>0</v>
      </c>
      <c r="AX25" s="78" t="s">
        <v>2298</v>
      </c>
      <c r="AY25" s="83" t="s">
        <v>2321</v>
      </c>
      <c r="AZ25" s="78" t="s">
        <v>66</v>
      </c>
      <c r="BA25" s="78" t="str">
        <f>REPLACE(INDEX(GroupVertices[Group],MATCH(Vertices[[#This Row],[Vertex]],GroupVertices[Vertex],0)),1,1,"")</f>
        <v>1</v>
      </c>
      <c r="BB25" s="48"/>
      <c r="BC25" s="48"/>
      <c r="BD25" s="48"/>
      <c r="BE25" s="48"/>
      <c r="BF25" s="48" t="s">
        <v>589</v>
      </c>
      <c r="BG25" s="48" t="s">
        <v>589</v>
      </c>
      <c r="BH25" s="121" t="s">
        <v>3138</v>
      </c>
      <c r="BI25" s="121" t="s">
        <v>3138</v>
      </c>
      <c r="BJ25" s="121" t="s">
        <v>3254</v>
      </c>
      <c r="BK25" s="121" t="s">
        <v>3254</v>
      </c>
      <c r="BL25" s="121">
        <v>2</v>
      </c>
      <c r="BM25" s="124">
        <v>9.090909090909092</v>
      </c>
      <c r="BN25" s="121">
        <v>2</v>
      </c>
      <c r="BO25" s="124">
        <v>9.090909090909092</v>
      </c>
      <c r="BP25" s="121">
        <v>0</v>
      </c>
      <c r="BQ25" s="124">
        <v>0</v>
      </c>
      <c r="BR25" s="121">
        <v>18</v>
      </c>
      <c r="BS25" s="124">
        <v>81.81818181818181</v>
      </c>
      <c r="BT25" s="121">
        <v>22</v>
      </c>
      <c r="BU25" s="2"/>
      <c r="BV25" s="3"/>
      <c r="BW25" s="3"/>
      <c r="BX25" s="3"/>
      <c r="BY25" s="3"/>
    </row>
    <row r="26" spans="1:77" ht="41.45" customHeight="1">
      <c r="A26" s="64" t="s">
        <v>226</v>
      </c>
      <c r="C26" s="65"/>
      <c r="D26" s="65" t="s">
        <v>64</v>
      </c>
      <c r="E26" s="66">
        <v>165.2366042691248</v>
      </c>
      <c r="F26" s="68">
        <v>99.98188719344076</v>
      </c>
      <c r="G26" s="100" t="s">
        <v>660</v>
      </c>
      <c r="H26" s="65"/>
      <c r="I26" s="69" t="s">
        <v>226</v>
      </c>
      <c r="J26" s="70"/>
      <c r="K26" s="70"/>
      <c r="L26" s="69" t="s">
        <v>2505</v>
      </c>
      <c r="M26" s="73">
        <v>7.036394665979722</v>
      </c>
      <c r="N26" s="74">
        <v>972.5096435546875</v>
      </c>
      <c r="O26" s="74">
        <v>1101.14501953125</v>
      </c>
      <c r="P26" s="75"/>
      <c r="Q26" s="76"/>
      <c r="R26" s="76"/>
      <c r="S26" s="86"/>
      <c r="T26" s="48">
        <v>0</v>
      </c>
      <c r="U26" s="48">
        <v>1</v>
      </c>
      <c r="V26" s="49">
        <v>0</v>
      </c>
      <c r="W26" s="49">
        <v>0.002304</v>
      </c>
      <c r="X26" s="49">
        <v>0.00349</v>
      </c>
      <c r="Y26" s="49">
        <v>0.39461</v>
      </c>
      <c r="Z26" s="49">
        <v>0</v>
      </c>
      <c r="AA26" s="49">
        <v>0</v>
      </c>
      <c r="AB26" s="71">
        <v>26</v>
      </c>
      <c r="AC26" s="71"/>
      <c r="AD26" s="72"/>
      <c r="AE26" s="78" t="s">
        <v>1486</v>
      </c>
      <c r="AF26" s="78">
        <v>438</v>
      </c>
      <c r="AG26" s="78">
        <v>165</v>
      </c>
      <c r="AH26" s="78">
        <v>295</v>
      </c>
      <c r="AI26" s="78">
        <v>347</v>
      </c>
      <c r="AJ26" s="78"/>
      <c r="AK26" s="78" t="s">
        <v>1668</v>
      </c>
      <c r="AL26" s="78" t="s">
        <v>1836</v>
      </c>
      <c r="AM26" s="78"/>
      <c r="AN26" s="78"/>
      <c r="AO26" s="80">
        <v>43069.77956018518</v>
      </c>
      <c r="AP26" s="83" t="s">
        <v>2084</v>
      </c>
      <c r="AQ26" s="78" t="b">
        <v>1</v>
      </c>
      <c r="AR26" s="78" t="b">
        <v>0</v>
      </c>
      <c r="AS26" s="78" t="b">
        <v>0</v>
      </c>
      <c r="AT26" s="78" t="s">
        <v>1401</v>
      </c>
      <c r="AU26" s="78">
        <v>4</v>
      </c>
      <c r="AV26" s="78"/>
      <c r="AW26" s="78" t="b">
        <v>0</v>
      </c>
      <c r="AX26" s="78" t="s">
        <v>2298</v>
      </c>
      <c r="AY26" s="83" t="s">
        <v>2322</v>
      </c>
      <c r="AZ26" s="78" t="s">
        <v>66</v>
      </c>
      <c r="BA26" s="78" t="str">
        <f>REPLACE(INDEX(GroupVertices[Group],MATCH(Vertices[[#This Row],[Vertex]],GroupVertices[Vertex],0)),1,1,"")</f>
        <v>1</v>
      </c>
      <c r="BB26" s="48"/>
      <c r="BC26" s="48"/>
      <c r="BD26" s="48"/>
      <c r="BE26" s="48"/>
      <c r="BF26" s="48" t="s">
        <v>589</v>
      </c>
      <c r="BG26" s="48" t="s">
        <v>589</v>
      </c>
      <c r="BH26" s="121" t="s">
        <v>3138</v>
      </c>
      <c r="BI26" s="121" t="s">
        <v>3138</v>
      </c>
      <c r="BJ26" s="121" t="s">
        <v>3254</v>
      </c>
      <c r="BK26" s="121" t="s">
        <v>3254</v>
      </c>
      <c r="BL26" s="121">
        <v>2</v>
      </c>
      <c r="BM26" s="124">
        <v>9.090909090909092</v>
      </c>
      <c r="BN26" s="121">
        <v>2</v>
      </c>
      <c r="BO26" s="124">
        <v>9.090909090909092</v>
      </c>
      <c r="BP26" s="121">
        <v>0</v>
      </c>
      <c r="BQ26" s="124">
        <v>0</v>
      </c>
      <c r="BR26" s="121">
        <v>18</v>
      </c>
      <c r="BS26" s="124">
        <v>81.81818181818181</v>
      </c>
      <c r="BT26" s="121">
        <v>22</v>
      </c>
      <c r="BU26" s="2"/>
      <c r="BV26" s="3"/>
      <c r="BW26" s="3"/>
      <c r="BX26" s="3"/>
      <c r="BY26" s="3"/>
    </row>
    <row r="27" spans="1:77" ht="41.45" customHeight="1">
      <c r="A27" s="64" t="s">
        <v>227</v>
      </c>
      <c r="C27" s="65"/>
      <c r="D27" s="65" t="s">
        <v>64</v>
      </c>
      <c r="E27" s="66">
        <v>164.740324947859</v>
      </c>
      <c r="F27" s="68">
        <v>99.9846644904465</v>
      </c>
      <c r="G27" s="100" t="s">
        <v>661</v>
      </c>
      <c r="H27" s="65"/>
      <c r="I27" s="69" t="s">
        <v>227</v>
      </c>
      <c r="J27" s="70"/>
      <c r="K27" s="70"/>
      <c r="L27" s="69" t="s">
        <v>2506</v>
      </c>
      <c r="M27" s="73">
        <v>6.110814150529498</v>
      </c>
      <c r="N27" s="74">
        <v>1979.7039794921875</v>
      </c>
      <c r="O27" s="74">
        <v>2552.093505859375</v>
      </c>
      <c r="P27" s="75"/>
      <c r="Q27" s="76"/>
      <c r="R27" s="76"/>
      <c r="S27" s="86"/>
      <c r="T27" s="48">
        <v>0</v>
      </c>
      <c r="U27" s="48">
        <v>1</v>
      </c>
      <c r="V27" s="49">
        <v>0</v>
      </c>
      <c r="W27" s="49">
        <v>0.002304</v>
      </c>
      <c r="X27" s="49">
        <v>0.00349</v>
      </c>
      <c r="Y27" s="49">
        <v>0.39461</v>
      </c>
      <c r="Z27" s="49">
        <v>0</v>
      </c>
      <c r="AA27" s="49">
        <v>0</v>
      </c>
      <c r="AB27" s="71">
        <v>27</v>
      </c>
      <c r="AC27" s="71"/>
      <c r="AD27" s="72"/>
      <c r="AE27" s="78" t="s">
        <v>1487</v>
      </c>
      <c r="AF27" s="78">
        <v>313</v>
      </c>
      <c r="AG27" s="78">
        <v>142</v>
      </c>
      <c r="AH27" s="78">
        <v>883</v>
      </c>
      <c r="AI27" s="78">
        <v>994</v>
      </c>
      <c r="AJ27" s="78"/>
      <c r="AK27" s="78" t="s">
        <v>1669</v>
      </c>
      <c r="AL27" s="78"/>
      <c r="AM27" s="78"/>
      <c r="AN27" s="78"/>
      <c r="AO27" s="80">
        <v>39925.06637731481</v>
      </c>
      <c r="AP27" s="78"/>
      <c r="AQ27" s="78" t="b">
        <v>0</v>
      </c>
      <c r="AR27" s="78" t="b">
        <v>0</v>
      </c>
      <c r="AS27" s="78" t="b">
        <v>0</v>
      </c>
      <c r="AT27" s="78" t="s">
        <v>1401</v>
      </c>
      <c r="AU27" s="78">
        <v>1</v>
      </c>
      <c r="AV27" s="83" t="s">
        <v>2239</v>
      </c>
      <c r="AW27" s="78" t="b">
        <v>0</v>
      </c>
      <c r="AX27" s="78" t="s">
        <v>2298</v>
      </c>
      <c r="AY27" s="83" t="s">
        <v>2323</v>
      </c>
      <c r="AZ27" s="78" t="s">
        <v>66</v>
      </c>
      <c r="BA27" s="78" t="str">
        <f>REPLACE(INDEX(GroupVertices[Group],MATCH(Vertices[[#This Row],[Vertex]],GroupVertices[Vertex],0)),1,1,"")</f>
        <v>1</v>
      </c>
      <c r="BB27" s="48"/>
      <c r="BC27" s="48"/>
      <c r="BD27" s="48"/>
      <c r="BE27" s="48"/>
      <c r="BF27" s="48" t="s">
        <v>589</v>
      </c>
      <c r="BG27" s="48" t="s">
        <v>589</v>
      </c>
      <c r="BH27" s="121" t="s">
        <v>3138</v>
      </c>
      <c r="BI27" s="121" t="s">
        <v>3138</v>
      </c>
      <c r="BJ27" s="121" t="s">
        <v>3254</v>
      </c>
      <c r="BK27" s="121" t="s">
        <v>3254</v>
      </c>
      <c r="BL27" s="121">
        <v>2</v>
      </c>
      <c r="BM27" s="124">
        <v>9.090909090909092</v>
      </c>
      <c r="BN27" s="121">
        <v>2</v>
      </c>
      <c r="BO27" s="124">
        <v>9.090909090909092</v>
      </c>
      <c r="BP27" s="121">
        <v>0</v>
      </c>
      <c r="BQ27" s="124">
        <v>0</v>
      </c>
      <c r="BR27" s="121">
        <v>18</v>
      </c>
      <c r="BS27" s="124">
        <v>81.81818181818181</v>
      </c>
      <c r="BT27" s="121">
        <v>22</v>
      </c>
      <c r="BU27" s="2"/>
      <c r="BV27" s="3"/>
      <c r="BW27" s="3"/>
      <c r="BX27" s="3"/>
      <c r="BY27" s="3"/>
    </row>
    <row r="28" spans="1:77" ht="41.45" customHeight="1">
      <c r="A28" s="64" t="s">
        <v>228</v>
      </c>
      <c r="C28" s="65"/>
      <c r="D28" s="65" t="s">
        <v>64</v>
      </c>
      <c r="E28" s="66">
        <v>505.0800525272292</v>
      </c>
      <c r="F28" s="68">
        <v>98.08004250471939</v>
      </c>
      <c r="G28" s="100" t="s">
        <v>662</v>
      </c>
      <c r="H28" s="65"/>
      <c r="I28" s="69" t="s">
        <v>228</v>
      </c>
      <c r="J28" s="70"/>
      <c r="K28" s="70"/>
      <c r="L28" s="69" t="s">
        <v>2507</v>
      </c>
      <c r="M28" s="73">
        <v>640.8578345938505</v>
      </c>
      <c r="N28" s="74">
        <v>1503.56591796875</v>
      </c>
      <c r="O28" s="74">
        <v>8487.478515625</v>
      </c>
      <c r="P28" s="75"/>
      <c r="Q28" s="76"/>
      <c r="R28" s="76"/>
      <c r="S28" s="86"/>
      <c r="T28" s="48">
        <v>0</v>
      </c>
      <c r="U28" s="48">
        <v>1</v>
      </c>
      <c r="V28" s="49">
        <v>0</v>
      </c>
      <c r="W28" s="49">
        <v>0.002304</v>
      </c>
      <c r="X28" s="49">
        <v>0.00349</v>
      </c>
      <c r="Y28" s="49">
        <v>0.39461</v>
      </c>
      <c r="Z28" s="49">
        <v>0</v>
      </c>
      <c r="AA28" s="49">
        <v>0</v>
      </c>
      <c r="AB28" s="71">
        <v>28</v>
      </c>
      <c r="AC28" s="71"/>
      <c r="AD28" s="72"/>
      <c r="AE28" s="78" t="s">
        <v>1488</v>
      </c>
      <c r="AF28" s="78">
        <v>6303</v>
      </c>
      <c r="AG28" s="78">
        <v>15915</v>
      </c>
      <c r="AH28" s="78">
        <v>86362</v>
      </c>
      <c r="AI28" s="78">
        <v>30755</v>
      </c>
      <c r="AJ28" s="78"/>
      <c r="AK28" s="78" t="s">
        <v>1670</v>
      </c>
      <c r="AL28" s="78" t="s">
        <v>1837</v>
      </c>
      <c r="AM28" s="83" t="s">
        <v>1968</v>
      </c>
      <c r="AN28" s="78"/>
      <c r="AO28" s="80">
        <v>41877.97954861111</v>
      </c>
      <c r="AP28" s="83" t="s">
        <v>2085</v>
      </c>
      <c r="AQ28" s="78" t="b">
        <v>0</v>
      </c>
      <c r="AR28" s="78" t="b">
        <v>0</v>
      </c>
      <c r="AS28" s="78" t="b">
        <v>1</v>
      </c>
      <c r="AT28" s="78" t="s">
        <v>1401</v>
      </c>
      <c r="AU28" s="78">
        <v>402</v>
      </c>
      <c r="AV28" s="83" t="s">
        <v>2241</v>
      </c>
      <c r="AW28" s="78" t="b">
        <v>0</v>
      </c>
      <c r="AX28" s="78" t="s">
        <v>2298</v>
      </c>
      <c r="AY28" s="83" t="s">
        <v>2324</v>
      </c>
      <c r="AZ28" s="78" t="s">
        <v>66</v>
      </c>
      <c r="BA28" s="78" t="str">
        <f>REPLACE(INDEX(GroupVertices[Group],MATCH(Vertices[[#This Row],[Vertex]],GroupVertices[Vertex],0)),1,1,"")</f>
        <v>1</v>
      </c>
      <c r="BB28" s="48"/>
      <c r="BC28" s="48"/>
      <c r="BD28" s="48"/>
      <c r="BE28" s="48"/>
      <c r="BF28" s="48" t="s">
        <v>589</v>
      </c>
      <c r="BG28" s="48" t="s">
        <v>589</v>
      </c>
      <c r="BH28" s="121" t="s">
        <v>3138</v>
      </c>
      <c r="BI28" s="121" t="s">
        <v>3138</v>
      </c>
      <c r="BJ28" s="121" t="s">
        <v>3254</v>
      </c>
      <c r="BK28" s="121" t="s">
        <v>3254</v>
      </c>
      <c r="BL28" s="121">
        <v>2</v>
      </c>
      <c r="BM28" s="124">
        <v>9.090909090909092</v>
      </c>
      <c r="BN28" s="121">
        <v>2</v>
      </c>
      <c r="BO28" s="124">
        <v>9.090909090909092</v>
      </c>
      <c r="BP28" s="121">
        <v>0</v>
      </c>
      <c r="BQ28" s="124">
        <v>0</v>
      </c>
      <c r="BR28" s="121">
        <v>18</v>
      </c>
      <c r="BS28" s="124">
        <v>81.81818181818181</v>
      </c>
      <c r="BT28" s="121">
        <v>22</v>
      </c>
      <c r="BU28" s="2"/>
      <c r="BV28" s="3"/>
      <c r="BW28" s="3"/>
      <c r="BX28" s="3"/>
      <c r="BY28" s="3"/>
    </row>
    <row r="29" spans="1:77" ht="41.45" customHeight="1">
      <c r="A29" s="64" t="s">
        <v>229</v>
      </c>
      <c r="C29" s="65"/>
      <c r="D29" s="65" t="s">
        <v>64</v>
      </c>
      <c r="E29" s="66">
        <v>276.3384401472822</v>
      </c>
      <c r="F29" s="68">
        <v>99.36013492028353</v>
      </c>
      <c r="G29" s="100" t="s">
        <v>663</v>
      </c>
      <c r="H29" s="65"/>
      <c r="I29" s="69" t="s">
        <v>229</v>
      </c>
      <c r="J29" s="70"/>
      <c r="K29" s="70"/>
      <c r="L29" s="69" t="s">
        <v>2508</v>
      </c>
      <c r="M29" s="73">
        <v>214.24570223351031</v>
      </c>
      <c r="N29" s="74">
        <v>1604.5416259765625</v>
      </c>
      <c r="O29" s="74">
        <v>3274.55615234375</v>
      </c>
      <c r="P29" s="75"/>
      <c r="Q29" s="76"/>
      <c r="R29" s="76"/>
      <c r="S29" s="86"/>
      <c r="T29" s="48">
        <v>0</v>
      </c>
      <c r="U29" s="48">
        <v>1</v>
      </c>
      <c r="V29" s="49">
        <v>0</v>
      </c>
      <c r="W29" s="49">
        <v>0.002304</v>
      </c>
      <c r="X29" s="49">
        <v>0.00349</v>
      </c>
      <c r="Y29" s="49">
        <v>0.39461</v>
      </c>
      <c r="Z29" s="49">
        <v>0</v>
      </c>
      <c r="AA29" s="49">
        <v>0</v>
      </c>
      <c r="AB29" s="71">
        <v>29</v>
      </c>
      <c r="AC29" s="71"/>
      <c r="AD29" s="72"/>
      <c r="AE29" s="78" t="s">
        <v>1489</v>
      </c>
      <c r="AF29" s="78">
        <v>4057</v>
      </c>
      <c r="AG29" s="78">
        <v>5314</v>
      </c>
      <c r="AH29" s="78">
        <v>6401</v>
      </c>
      <c r="AI29" s="78">
        <v>11770</v>
      </c>
      <c r="AJ29" s="78"/>
      <c r="AK29" s="78" t="s">
        <v>1671</v>
      </c>
      <c r="AL29" s="78"/>
      <c r="AM29" s="78"/>
      <c r="AN29" s="78"/>
      <c r="AO29" s="80">
        <v>42994.727002314816</v>
      </c>
      <c r="AP29" s="83" t="s">
        <v>2086</v>
      </c>
      <c r="AQ29" s="78" t="b">
        <v>1</v>
      </c>
      <c r="AR29" s="78" t="b">
        <v>0</v>
      </c>
      <c r="AS29" s="78" t="b">
        <v>0</v>
      </c>
      <c r="AT29" s="78" t="s">
        <v>1401</v>
      </c>
      <c r="AU29" s="78">
        <v>8</v>
      </c>
      <c r="AV29" s="78"/>
      <c r="AW29" s="78" t="b">
        <v>0</v>
      </c>
      <c r="AX29" s="78" t="s">
        <v>2298</v>
      </c>
      <c r="AY29" s="83" t="s">
        <v>2325</v>
      </c>
      <c r="AZ29" s="78" t="s">
        <v>66</v>
      </c>
      <c r="BA29" s="78" t="str">
        <f>REPLACE(INDEX(GroupVertices[Group],MATCH(Vertices[[#This Row],[Vertex]],GroupVertices[Vertex],0)),1,1,"")</f>
        <v>1</v>
      </c>
      <c r="BB29" s="48"/>
      <c r="BC29" s="48"/>
      <c r="BD29" s="48"/>
      <c r="BE29" s="48"/>
      <c r="BF29" s="48" t="s">
        <v>589</v>
      </c>
      <c r="BG29" s="48" t="s">
        <v>589</v>
      </c>
      <c r="BH29" s="121" t="s">
        <v>3138</v>
      </c>
      <c r="BI29" s="121" t="s">
        <v>3138</v>
      </c>
      <c r="BJ29" s="121" t="s">
        <v>3254</v>
      </c>
      <c r="BK29" s="121" t="s">
        <v>3254</v>
      </c>
      <c r="BL29" s="121">
        <v>2</v>
      </c>
      <c r="BM29" s="124">
        <v>9.090909090909092</v>
      </c>
      <c r="BN29" s="121">
        <v>2</v>
      </c>
      <c r="BO29" s="124">
        <v>9.090909090909092</v>
      </c>
      <c r="BP29" s="121">
        <v>0</v>
      </c>
      <c r="BQ29" s="124">
        <v>0</v>
      </c>
      <c r="BR29" s="121">
        <v>18</v>
      </c>
      <c r="BS29" s="124">
        <v>81.81818181818181</v>
      </c>
      <c r="BT29" s="121">
        <v>22</v>
      </c>
      <c r="BU29" s="2"/>
      <c r="BV29" s="3"/>
      <c r="BW29" s="3"/>
      <c r="BX29" s="3"/>
      <c r="BY29" s="3"/>
    </row>
    <row r="30" spans="1:77" ht="41.45" customHeight="1">
      <c r="A30" s="64" t="s">
        <v>230</v>
      </c>
      <c r="C30" s="65"/>
      <c r="D30" s="65" t="s">
        <v>64</v>
      </c>
      <c r="E30" s="66">
        <v>186.18822257125936</v>
      </c>
      <c r="F30" s="68">
        <v>99.86463695898053</v>
      </c>
      <c r="G30" s="100" t="s">
        <v>664</v>
      </c>
      <c r="H30" s="65"/>
      <c r="I30" s="69" t="s">
        <v>230</v>
      </c>
      <c r="J30" s="70"/>
      <c r="K30" s="70"/>
      <c r="L30" s="69" t="s">
        <v>2509</v>
      </c>
      <c r="M30" s="73">
        <v>46.11198947042179</v>
      </c>
      <c r="N30" s="74">
        <v>1868.483154296875</v>
      </c>
      <c r="O30" s="74">
        <v>367.03662109375</v>
      </c>
      <c r="P30" s="75"/>
      <c r="Q30" s="76"/>
      <c r="R30" s="76"/>
      <c r="S30" s="86"/>
      <c r="T30" s="48">
        <v>0</v>
      </c>
      <c r="U30" s="48">
        <v>1</v>
      </c>
      <c r="V30" s="49">
        <v>0</v>
      </c>
      <c r="W30" s="49">
        <v>0.002304</v>
      </c>
      <c r="X30" s="49">
        <v>0.00349</v>
      </c>
      <c r="Y30" s="49">
        <v>0.39461</v>
      </c>
      <c r="Z30" s="49">
        <v>0</v>
      </c>
      <c r="AA30" s="49">
        <v>0</v>
      </c>
      <c r="AB30" s="71">
        <v>30</v>
      </c>
      <c r="AC30" s="71"/>
      <c r="AD30" s="72"/>
      <c r="AE30" s="78" t="s">
        <v>1490</v>
      </c>
      <c r="AF30" s="78">
        <v>793</v>
      </c>
      <c r="AG30" s="78">
        <v>1136</v>
      </c>
      <c r="AH30" s="78">
        <v>4041</v>
      </c>
      <c r="AI30" s="78">
        <v>8780</v>
      </c>
      <c r="AJ30" s="78"/>
      <c r="AK30" s="78" t="s">
        <v>1672</v>
      </c>
      <c r="AL30" s="78" t="s">
        <v>1838</v>
      </c>
      <c r="AM30" s="83" t="s">
        <v>1969</v>
      </c>
      <c r="AN30" s="78"/>
      <c r="AO30" s="80">
        <v>43106.35028935185</v>
      </c>
      <c r="AP30" s="83" t="s">
        <v>2087</v>
      </c>
      <c r="AQ30" s="78" t="b">
        <v>0</v>
      </c>
      <c r="AR30" s="78" t="b">
        <v>0</v>
      </c>
      <c r="AS30" s="78" t="b">
        <v>0</v>
      </c>
      <c r="AT30" s="78" t="s">
        <v>1401</v>
      </c>
      <c r="AU30" s="78">
        <v>14</v>
      </c>
      <c r="AV30" s="83" t="s">
        <v>2235</v>
      </c>
      <c r="AW30" s="78" t="b">
        <v>0</v>
      </c>
      <c r="AX30" s="78" t="s">
        <v>2298</v>
      </c>
      <c r="AY30" s="83" t="s">
        <v>2326</v>
      </c>
      <c r="AZ30" s="78" t="s">
        <v>66</v>
      </c>
      <c r="BA30" s="78" t="str">
        <f>REPLACE(INDEX(GroupVertices[Group],MATCH(Vertices[[#This Row],[Vertex]],GroupVertices[Vertex],0)),1,1,"")</f>
        <v>1</v>
      </c>
      <c r="BB30" s="48"/>
      <c r="BC30" s="48"/>
      <c r="BD30" s="48"/>
      <c r="BE30" s="48"/>
      <c r="BF30" s="48" t="s">
        <v>589</v>
      </c>
      <c r="BG30" s="48" t="s">
        <v>589</v>
      </c>
      <c r="BH30" s="121" t="s">
        <v>3138</v>
      </c>
      <c r="BI30" s="121" t="s">
        <v>3138</v>
      </c>
      <c r="BJ30" s="121" t="s">
        <v>3254</v>
      </c>
      <c r="BK30" s="121" t="s">
        <v>3254</v>
      </c>
      <c r="BL30" s="121">
        <v>2</v>
      </c>
      <c r="BM30" s="124">
        <v>9.090909090909092</v>
      </c>
      <c r="BN30" s="121">
        <v>2</v>
      </c>
      <c r="BO30" s="124">
        <v>9.090909090909092</v>
      </c>
      <c r="BP30" s="121">
        <v>0</v>
      </c>
      <c r="BQ30" s="124">
        <v>0</v>
      </c>
      <c r="BR30" s="121">
        <v>18</v>
      </c>
      <c r="BS30" s="124">
        <v>81.81818181818181</v>
      </c>
      <c r="BT30" s="121">
        <v>22</v>
      </c>
      <c r="BU30" s="2"/>
      <c r="BV30" s="3"/>
      <c r="BW30" s="3"/>
      <c r="BX30" s="3"/>
      <c r="BY30" s="3"/>
    </row>
    <row r="31" spans="1:77" ht="41.45" customHeight="1">
      <c r="A31" s="64" t="s">
        <v>231</v>
      </c>
      <c r="C31" s="65"/>
      <c r="D31" s="65" t="s">
        <v>64</v>
      </c>
      <c r="E31" s="66">
        <v>163.27306434585574</v>
      </c>
      <c r="F31" s="68">
        <v>99.99287562942003</v>
      </c>
      <c r="G31" s="100" t="s">
        <v>665</v>
      </c>
      <c r="H31" s="65"/>
      <c r="I31" s="69" t="s">
        <v>231</v>
      </c>
      <c r="J31" s="70"/>
      <c r="K31" s="70"/>
      <c r="L31" s="69" t="s">
        <v>2510</v>
      </c>
      <c r="M31" s="73">
        <v>3.374315235285357</v>
      </c>
      <c r="N31" s="74">
        <v>2570.965087890625</v>
      </c>
      <c r="O31" s="74">
        <v>5850.2353515625</v>
      </c>
      <c r="P31" s="75"/>
      <c r="Q31" s="76"/>
      <c r="R31" s="76"/>
      <c r="S31" s="86"/>
      <c r="T31" s="48">
        <v>0</v>
      </c>
      <c r="U31" s="48">
        <v>1</v>
      </c>
      <c r="V31" s="49">
        <v>0</v>
      </c>
      <c r="W31" s="49">
        <v>0.002304</v>
      </c>
      <c r="X31" s="49">
        <v>0.00349</v>
      </c>
      <c r="Y31" s="49">
        <v>0.39461</v>
      </c>
      <c r="Z31" s="49">
        <v>0</v>
      </c>
      <c r="AA31" s="49">
        <v>0</v>
      </c>
      <c r="AB31" s="71">
        <v>31</v>
      </c>
      <c r="AC31" s="71"/>
      <c r="AD31" s="72"/>
      <c r="AE31" s="78" t="s">
        <v>1491</v>
      </c>
      <c r="AF31" s="78">
        <v>277</v>
      </c>
      <c r="AG31" s="78">
        <v>74</v>
      </c>
      <c r="AH31" s="78">
        <v>379</v>
      </c>
      <c r="AI31" s="78">
        <v>1297</v>
      </c>
      <c r="AJ31" s="78"/>
      <c r="AK31" s="78" t="s">
        <v>1673</v>
      </c>
      <c r="AL31" s="78" t="s">
        <v>1423</v>
      </c>
      <c r="AM31" s="78"/>
      <c r="AN31" s="78"/>
      <c r="AO31" s="80">
        <v>41819.8140162037</v>
      </c>
      <c r="AP31" s="83" t="s">
        <v>2088</v>
      </c>
      <c r="AQ31" s="78" t="b">
        <v>1</v>
      </c>
      <c r="AR31" s="78" t="b">
        <v>0</v>
      </c>
      <c r="AS31" s="78" t="b">
        <v>1</v>
      </c>
      <c r="AT31" s="78" t="s">
        <v>1401</v>
      </c>
      <c r="AU31" s="78">
        <v>1</v>
      </c>
      <c r="AV31" s="83" t="s">
        <v>2235</v>
      </c>
      <c r="AW31" s="78" t="b">
        <v>0</v>
      </c>
      <c r="AX31" s="78" t="s">
        <v>2298</v>
      </c>
      <c r="AY31" s="83" t="s">
        <v>2327</v>
      </c>
      <c r="AZ31" s="78" t="s">
        <v>66</v>
      </c>
      <c r="BA31" s="78" t="str">
        <f>REPLACE(INDEX(GroupVertices[Group],MATCH(Vertices[[#This Row],[Vertex]],GroupVertices[Vertex],0)),1,1,"")</f>
        <v>1</v>
      </c>
      <c r="BB31" s="48"/>
      <c r="BC31" s="48"/>
      <c r="BD31" s="48"/>
      <c r="BE31" s="48"/>
      <c r="BF31" s="48" t="s">
        <v>589</v>
      </c>
      <c r="BG31" s="48" t="s">
        <v>589</v>
      </c>
      <c r="BH31" s="121" t="s">
        <v>3138</v>
      </c>
      <c r="BI31" s="121" t="s">
        <v>3138</v>
      </c>
      <c r="BJ31" s="121" t="s">
        <v>3254</v>
      </c>
      <c r="BK31" s="121" t="s">
        <v>3254</v>
      </c>
      <c r="BL31" s="121">
        <v>2</v>
      </c>
      <c r="BM31" s="124">
        <v>9.090909090909092</v>
      </c>
      <c r="BN31" s="121">
        <v>2</v>
      </c>
      <c r="BO31" s="124">
        <v>9.090909090909092</v>
      </c>
      <c r="BP31" s="121">
        <v>0</v>
      </c>
      <c r="BQ31" s="124">
        <v>0</v>
      </c>
      <c r="BR31" s="121">
        <v>18</v>
      </c>
      <c r="BS31" s="124">
        <v>81.81818181818181</v>
      </c>
      <c r="BT31" s="121">
        <v>22</v>
      </c>
      <c r="BU31" s="2"/>
      <c r="BV31" s="3"/>
      <c r="BW31" s="3"/>
      <c r="BX31" s="3"/>
      <c r="BY31" s="3"/>
    </row>
    <row r="32" spans="1:77" ht="41.45" customHeight="1">
      <c r="A32" s="64" t="s">
        <v>232</v>
      </c>
      <c r="C32" s="65"/>
      <c r="D32" s="65" t="s">
        <v>64</v>
      </c>
      <c r="E32" s="66">
        <v>695.0039910394727</v>
      </c>
      <c r="F32" s="68">
        <v>97.01718301582254</v>
      </c>
      <c r="G32" s="100" t="s">
        <v>666</v>
      </c>
      <c r="H32" s="65"/>
      <c r="I32" s="69" t="s">
        <v>232</v>
      </c>
      <c r="J32" s="70"/>
      <c r="K32" s="70"/>
      <c r="L32" s="69" t="s">
        <v>2511</v>
      </c>
      <c r="M32" s="73">
        <v>995.0734735935406</v>
      </c>
      <c r="N32" s="74">
        <v>2417.14501953125</v>
      </c>
      <c r="O32" s="74">
        <v>8838.341796875</v>
      </c>
      <c r="P32" s="75"/>
      <c r="Q32" s="76"/>
      <c r="R32" s="76"/>
      <c r="S32" s="86"/>
      <c r="T32" s="48">
        <v>0</v>
      </c>
      <c r="U32" s="48">
        <v>1</v>
      </c>
      <c r="V32" s="49">
        <v>0</v>
      </c>
      <c r="W32" s="49">
        <v>0.002304</v>
      </c>
      <c r="X32" s="49">
        <v>0.00349</v>
      </c>
      <c r="Y32" s="49">
        <v>0.39461</v>
      </c>
      <c r="Z32" s="49">
        <v>0</v>
      </c>
      <c r="AA32" s="49">
        <v>0</v>
      </c>
      <c r="AB32" s="71">
        <v>32</v>
      </c>
      <c r="AC32" s="71"/>
      <c r="AD32" s="72"/>
      <c r="AE32" s="78" t="s">
        <v>1492</v>
      </c>
      <c r="AF32" s="78">
        <v>3683</v>
      </c>
      <c r="AG32" s="78">
        <v>24717</v>
      </c>
      <c r="AH32" s="78">
        <v>189147</v>
      </c>
      <c r="AI32" s="78">
        <v>24029</v>
      </c>
      <c r="AJ32" s="78"/>
      <c r="AK32" s="78" t="s">
        <v>1674</v>
      </c>
      <c r="AL32" s="78" t="s">
        <v>1839</v>
      </c>
      <c r="AM32" s="83" t="s">
        <v>1970</v>
      </c>
      <c r="AN32" s="78"/>
      <c r="AO32" s="80">
        <v>39911.73202546296</v>
      </c>
      <c r="AP32" s="83" t="s">
        <v>2089</v>
      </c>
      <c r="AQ32" s="78" t="b">
        <v>0</v>
      </c>
      <c r="AR32" s="78" t="b">
        <v>0</v>
      </c>
      <c r="AS32" s="78" t="b">
        <v>1</v>
      </c>
      <c r="AT32" s="78" t="s">
        <v>1401</v>
      </c>
      <c r="AU32" s="78">
        <v>1262</v>
      </c>
      <c r="AV32" s="83" t="s">
        <v>2242</v>
      </c>
      <c r="AW32" s="78" t="b">
        <v>0</v>
      </c>
      <c r="AX32" s="78" t="s">
        <v>2298</v>
      </c>
      <c r="AY32" s="83" t="s">
        <v>2328</v>
      </c>
      <c r="AZ32" s="78" t="s">
        <v>66</v>
      </c>
      <c r="BA32" s="78" t="str">
        <f>REPLACE(INDEX(GroupVertices[Group],MATCH(Vertices[[#This Row],[Vertex]],GroupVertices[Vertex],0)),1,1,"")</f>
        <v>1</v>
      </c>
      <c r="BB32" s="48"/>
      <c r="BC32" s="48"/>
      <c r="BD32" s="48"/>
      <c r="BE32" s="48"/>
      <c r="BF32" s="48" t="s">
        <v>589</v>
      </c>
      <c r="BG32" s="48" t="s">
        <v>589</v>
      </c>
      <c r="BH32" s="121" t="s">
        <v>3138</v>
      </c>
      <c r="BI32" s="121" t="s">
        <v>3138</v>
      </c>
      <c r="BJ32" s="121" t="s">
        <v>3254</v>
      </c>
      <c r="BK32" s="121" t="s">
        <v>3254</v>
      </c>
      <c r="BL32" s="121">
        <v>2</v>
      </c>
      <c r="BM32" s="124">
        <v>9.090909090909092</v>
      </c>
      <c r="BN32" s="121">
        <v>2</v>
      </c>
      <c r="BO32" s="124">
        <v>9.090909090909092</v>
      </c>
      <c r="BP32" s="121">
        <v>0</v>
      </c>
      <c r="BQ32" s="124">
        <v>0</v>
      </c>
      <c r="BR32" s="121">
        <v>18</v>
      </c>
      <c r="BS32" s="124">
        <v>81.81818181818181</v>
      </c>
      <c r="BT32" s="121">
        <v>22</v>
      </c>
      <c r="BU32" s="2"/>
      <c r="BV32" s="3"/>
      <c r="BW32" s="3"/>
      <c r="BX32" s="3"/>
      <c r="BY32" s="3"/>
    </row>
    <row r="33" spans="1:77" ht="41.45" customHeight="1">
      <c r="A33" s="64" t="s">
        <v>233</v>
      </c>
      <c r="C33" s="65"/>
      <c r="D33" s="65" t="s">
        <v>64</v>
      </c>
      <c r="E33" s="66">
        <v>165.56026469603728</v>
      </c>
      <c r="F33" s="68">
        <v>99.98007591278483</v>
      </c>
      <c r="G33" s="100" t="s">
        <v>667</v>
      </c>
      <c r="H33" s="65"/>
      <c r="I33" s="69" t="s">
        <v>233</v>
      </c>
      <c r="J33" s="70"/>
      <c r="K33" s="70"/>
      <c r="L33" s="69" t="s">
        <v>2512</v>
      </c>
      <c r="M33" s="73">
        <v>7.640034132577694</v>
      </c>
      <c r="N33" s="74">
        <v>2592.384765625</v>
      </c>
      <c r="O33" s="74">
        <v>2576.567626953125</v>
      </c>
      <c r="P33" s="75"/>
      <c r="Q33" s="76"/>
      <c r="R33" s="76"/>
      <c r="S33" s="86"/>
      <c r="T33" s="48">
        <v>0</v>
      </c>
      <c r="U33" s="48">
        <v>1</v>
      </c>
      <c r="V33" s="49">
        <v>0</v>
      </c>
      <c r="W33" s="49">
        <v>0.002304</v>
      </c>
      <c r="X33" s="49">
        <v>0.00349</v>
      </c>
      <c r="Y33" s="49">
        <v>0.39461</v>
      </c>
      <c r="Z33" s="49">
        <v>0</v>
      </c>
      <c r="AA33" s="49">
        <v>0</v>
      </c>
      <c r="AB33" s="71">
        <v>33</v>
      </c>
      <c r="AC33" s="71"/>
      <c r="AD33" s="72"/>
      <c r="AE33" s="78" t="s">
        <v>1493</v>
      </c>
      <c r="AF33" s="78">
        <v>682</v>
      </c>
      <c r="AG33" s="78">
        <v>180</v>
      </c>
      <c r="AH33" s="78">
        <v>183</v>
      </c>
      <c r="AI33" s="78">
        <v>625</v>
      </c>
      <c r="AJ33" s="78"/>
      <c r="AK33" s="78" t="s">
        <v>1675</v>
      </c>
      <c r="AL33" s="78" t="s">
        <v>1840</v>
      </c>
      <c r="AM33" s="78"/>
      <c r="AN33" s="78"/>
      <c r="AO33" s="80">
        <v>40778.915868055556</v>
      </c>
      <c r="AP33" s="83" t="s">
        <v>2090</v>
      </c>
      <c r="AQ33" s="78" t="b">
        <v>0</v>
      </c>
      <c r="AR33" s="78" t="b">
        <v>0</v>
      </c>
      <c r="AS33" s="78" t="b">
        <v>1</v>
      </c>
      <c r="AT33" s="78" t="s">
        <v>1401</v>
      </c>
      <c r="AU33" s="78">
        <v>7</v>
      </c>
      <c r="AV33" s="83" t="s">
        <v>2235</v>
      </c>
      <c r="AW33" s="78" t="b">
        <v>0</v>
      </c>
      <c r="AX33" s="78" t="s">
        <v>2298</v>
      </c>
      <c r="AY33" s="83" t="s">
        <v>2329</v>
      </c>
      <c r="AZ33" s="78" t="s">
        <v>66</v>
      </c>
      <c r="BA33" s="78" t="str">
        <f>REPLACE(INDEX(GroupVertices[Group],MATCH(Vertices[[#This Row],[Vertex]],GroupVertices[Vertex],0)),1,1,"")</f>
        <v>1</v>
      </c>
      <c r="BB33" s="48"/>
      <c r="BC33" s="48"/>
      <c r="BD33" s="48"/>
      <c r="BE33" s="48"/>
      <c r="BF33" s="48" t="s">
        <v>589</v>
      </c>
      <c r="BG33" s="48" t="s">
        <v>589</v>
      </c>
      <c r="BH33" s="121" t="s">
        <v>3138</v>
      </c>
      <c r="BI33" s="121" t="s">
        <v>3138</v>
      </c>
      <c r="BJ33" s="121" t="s">
        <v>3254</v>
      </c>
      <c r="BK33" s="121" t="s">
        <v>3254</v>
      </c>
      <c r="BL33" s="121">
        <v>2</v>
      </c>
      <c r="BM33" s="124">
        <v>9.090909090909092</v>
      </c>
      <c r="BN33" s="121">
        <v>2</v>
      </c>
      <c r="BO33" s="124">
        <v>9.090909090909092</v>
      </c>
      <c r="BP33" s="121">
        <v>0</v>
      </c>
      <c r="BQ33" s="124">
        <v>0</v>
      </c>
      <c r="BR33" s="121">
        <v>18</v>
      </c>
      <c r="BS33" s="124">
        <v>81.81818181818181</v>
      </c>
      <c r="BT33" s="121">
        <v>22</v>
      </c>
      <c r="BU33" s="2"/>
      <c r="BV33" s="3"/>
      <c r="BW33" s="3"/>
      <c r="BX33" s="3"/>
      <c r="BY33" s="3"/>
    </row>
    <row r="34" spans="1:77" ht="41.45" customHeight="1">
      <c r="A34" s="64" t="s">
        <v>234</v>
      </c>
      <c r="C34" s="65"/>
      <c r="D34" s="65" t="s">
        <v>64</v>
      </c>
      <c r="E34" s="66">
        <v>178.54983649612484</v>
      </c>
      <c r="F34" s="68">
        <v>99.90738318246036</v>
      </c>
      <c r="G34" s="100" t="s">
        <v>668</v>
      </c>
      <c r="H34" s="65"/>
      <c r="I34" s="69" t="s">
        <v>234</v>
      </c>
      <c r="J34" s="70"/>
      <c r="K34" s="70"/>
      <c r="L34" s="69" t="s">
        <v>2513</v>
      </c>
      <c r="M34" s="73">
        <v>31.866098058709643</v>
      </c>
      <c r="N34" s="74">
        <v>1307.347412109375</v>
      </c>
      <c r="O34" s="74">
        <v>2170.87451171875</v>
      </c>
      <c r="P34" s="75"/>
      <c r="Q34" s="76"/>
      <c r="R34" s="76"/>
      <c r="S34" s="86"/>
      <c r="T34" s="48">
        <v>0</v>
      </c>
      <c r="U34" s="48">
        <v>1</v>
      </c>
      <c r="V34" s="49">
        <v>0</v>
      </c>
      <c r="W34" s="49">
        <v>0.002304</v>
      </c>
      <c r="X34" s="49">
        <v>0.00349</v>
      </c>
      <c r="Y34" s="49">
        <v>0.39461</v>
      </c>
      <c r="Z34" s="49">
        <v>0</v>
      </c>
      <c r="AA34" s="49">
        <v>0</v>
      </c>
      <c r="AB34" s="71">
        <v>34</v>
      </c>
      <c r="AC34" s="71"/>
      <c r="AD34" s="72"/>
      <c r="AE34" s="78" t="s">
        <v>1494</v>
      </c>
      <c r="AF34" s="78">
        <v>735</v>
      </c>
      <c r="AG34" s="78">
        <v>782</v>
      </c>
      <c r="AH34" s="78">
        <v>10918</v>
      </c>
      <c r="AI34" s="78">
        <v>8621</v>
      </c>
      <c r="AJ34" s="78"/>
      <c r="AK34" s="78" t="s">
        <v>1676</v>
      </c>
      <c r="AL34" s="78" t="s">
        <v>1841</v>
      </c>
      <c r="AM34" s="78"/>
      <c r="AN34" s="78"/>
      <c r="AO34" s="80">
        <v>41113.25202546296</v>
      </c>
      <c r="AP34" s="83" t="s">
        <v>2091</v>
      </c>
      <c r="AQ34" s="78" t="b">
        <v>0</v>
      </c>
      <c r="AR34" s="78" t="b">
        <v>0</v>
      </c>
      <c r="AS34" s="78" t="b">
        <v>0</v>
      </c>
      <c r="AT34" s="78" t="s">
        <v>1401</v>
      </c>
      <c r="AU34" s="78">
        <v>13</v>
      </c>
      <c r="AV34" s="83" t="s">
        <v>2243</v>
      </c>
      <c r="AW34" s="78" t="b">
        <v>0</v>
      </c>
      <c r="AX34" s="78" t="s">
        <v>2298</v>
      </c>
      <c r="AY34" s="83" t="s">
        <v>2330</v>
      </c>
      <c r="AZ34" s="78" t="s">
        <v>66</v>
      </c>
      <c r="BA34" s="78" t="str">
        <f>REPLACE(INDEX(GroupVertices[Group],MATCH(Vertices[[#This Row],[Vertex]],GroupVertices[Vertex],0)),1,1,"")</f>
        <v>1</v>
      </c>
      <c r="BB34" s="48"/>
      <c r="BC34" s="48"/>
      <c r="BD34" s="48"/>
      <c r="BE34" s="48"/>
      <c r="BF34" s="48" t="s">
        <v>589</v>
      </c>
      <c r="BG34" s="48" t="s">
        <v>589</v>
      </c>
      <c r="BH34" s="121" t="s">
        <v>3138</v>
      </c>
      <c r="BI34" s="121" t="s">
        <v>3138</v>
      </c>
      <c r="BJ34" s="121" t="s">
        <v>3254</v>
      </c>
      <c r="BK34" s="121" t="s">
        <v>3254</v>
      </c>
      <c r="BL34" s="121">
        <v>2</v>
      </c>
      <c r="BM34" s="124">
        <v>9.090909090909092</v>
      </c>
      <c r="BN34" s="121">
        <v>2</v>
      </c>
      <c r="BO34" s="124">
        <v>9.090909090909092</v>
      </c>
      <c r="BP34" s="121">
        <v>0</v>
      </c>
      <c r="BQ34" s="124">
        <v>0</v>
      </c>
      <c r="BR34" s="121">
        <v>18</v>
      </c>
      <c r="BS34" s="124">
        <v>81.81818181818181</v>
      </c>
      <c r="BT34" s="121">
        <v>22</v>
      </c>
      <c r="BU34" s="2"/>
      <c r="BV34" s="3"/>
      <c r="BW34" s="3"/>
      <c r="BX34" s="3"/>
      <c r="BY34" s="3"/>
    </row>
    <row r="35" spans="1:77" ht="41.45" customHeight="1">
      <c r="A35" s="64" t="s">
        <v>235</v>
      </c>
      <c r="C35" s="65"/>
      <c r="D35" s="65" t="s">
        <v>64</v>
      </c>
      <c r="E35" s="66">
        <v>185.02304503437443</v>
      </c>
      <c r="F35" s="68">
        <v>99.87115756934186</v>
      </c>
      <c r="G35" s="100" t="s">
        <v>669</v>
      </c>
      <c r="H35" s="65"/>
      <c r="I35" s="69" t="s">
        <v>235</v>
      </c>
      <c r="J35" s="70"/>
      <c r="K35" s="70"/>
      <c r="L35" s="69" t="s">
        <v>2514</v>
      </c>
      <c r="M35" s="73">
        <v>43.93888739066909</v>
      </c>
      <c r="N35" s="74">
        <v>194.9122772216797</v>
      </c>
      <c r="O35" s="74">
        <v>4988.97900390625</v>
      </c>
      <c r="P35" s="75"/>
      <c r="Q35" s="76"/>
      <c r="R35" s="76"/>
      <c r="S35" s="86"/>
      <c r="T35" s="48">
        <v>0</v>
      </c>
      <c r="U35" s="48">
        <v>1</v>
      </c>
      <c r="V35" s="49">
        <v>0</v>
      </c>
      <c r="W35" s="49">
        <v>0.002304</v>
      </c>
      <c r="X35" s="49">
        <v>0.00349</v>
      </c>
      <c r="Y35" s="49">
        <v>0.39461</v>
      </c>
      <c r="Z35" s="49">
        <v>0</v>
      </c>
      <c r="AA35" s="49">
        <v>0</v>
      </c>
      <c r="AB35" s="71">
        <v>35</v>
      </c>
      <c r="AC35" s="71"/>
      <c r="AD35" s="72"/>
      <c r="AE35" s="78" t="s">
        <v>1495</v>
      </c>
      <c r="AF35" s="78">
        <v>1108</v>
      </c>
      <c r="AG35" s="78">
        <v>1082</v>
      </c>
      <c r="AH35" s="78">
        <v>3783</v>
      </c>
      <c r="AI35" s="78">
        <v>5283</v>
      </c>
      <c r="AJ35" s="78"/>
      <c r="AK35" s="78" t="s">
        <v>1677</v>
      </c>
      <c r="AL35" s="78" t="s">
        <v>1842</v>
      </c>
      <c r="AM35" s="83" t="s">
        <v>1971</v>
      </c>
      <c r="AN35" s="78"/>
      <c r="AO35" s="80">
        <v>41898.87011574074</v>
      </c>
      <c r="AP35" s="83" t="s">
        <v>2092</v>
      </c>
      <c r="AQ35" s="78" t="b">
        <v>0</v>
      </c>
      <c r="AR35" s="78" t="b">
        <v>0</v>
      </c>
      <c r="AS35" s="78" t="b">
        <v>0</v>
      </c>
      <c r="AT35" s="78" t="s">
        <v>1401</v>
      </c>
      <c r="AU35" s="78">
        <v>51</v>
      </c>
      <c r="AV35" s="83" t="s">
        <v>2235</v>
      </c>
      <c r="AW35" s="78" t="b">
        <v>0</v>
      </c>
      <c r="AX35" s="78" t="s">
        <v>2298</v>
      </c>
      <c r="AY35" s="83" t="s">
        <v>2331</v>
      </c>
      <c r="AZ35" s="78" t="s">
        <v>66</v>
      </c>
      <c r="BA35" s="78" t="str">
        <f>REPLACE(INDEX(GroupVertices[Group],MATCH(Vertices[[#This Row],[Vertex]],GroupVertices[Vertex],0)),1,1,"")</f>
        <v>1</v>
      </c>
      <c r="BB35" s="48"/>
      <c r="BC35" s="48"/>
      <c r="BD35" s="48"/>
      <c r="BE35" s="48"/>
      <c r="BF35" s="48" t="s">
        <v>589</v>
      </c>
      <c r="BG35" s="48" t="s">
        <v>589</v>
      </c>
      <c r="BH35" s="121" t="s">
        <v>3138</v>
      </c>
      <c r="BI35" s="121" t="s">
        <v>3138</v>
      </c>
      <c r="BJ35" s="121" t="s">
        <v>3254</v>
      </c>
      <c r="BK35" s="121" t="s">
        <v>3254</v>
      </c>
      <c r="BL35" s="121">
        <v>2</v>
      </c>
      <c r="BM35" s="124">
        <v>9.090909090909092</v>
      </c>
      <c r="BN35" s="121">
        <v>2</v>
      </c>
      <c r="BO35" s="124">
        <v>9.090909090909092</v>
      </c>
      <c r="BP35" s="121">
        <v>0</v>
      </c>
      <c r="BQ35" s="124">
        <v>0</v>
      </c>
      <c r="BR35" s="121">
        <v>18</v>
      </c>
      <c r="BS35" s="124">
        <v>81.81818181818181</v>
      </c>
      <c r="BT35" s="121">
        <v>22</v>
      </c>
      <c r="BU35" s="2"/>
      <c r="BV35" s="3"/>
      <c r="BW35" s="3"/>
      <c r="BX35" s="3"/>
      <c r="BY35" s="3"/>
    </row>
    <row r="36" spans="1:77" ht="41.45" customHeight="1">
      <c r="A36" s="64" t="s">
        <v>236</v>
      </c>
      <c r="C36" s="65"/>
      <c r="D36" s="65" t="s">
        <v>64</v>
      </c>
      <c r="E36" s="66">
        <v>188.9717022427067</v>
      </c>
      <c r="F36" s="68">
        <v>99.84905994533958</v>
      </c>
      <c r="G36" s="100" t="s">
        <v>670</v>
      </c>
      <c r="H36" s="65"/>
      <c r="I36" s="69" t="s">
        <v>236</v>
      </c>
      <c r="J36" s="70"/>
      <c r="K36" s="70"/>
      <c r="L36" s="69" t="s">
        <v>2515</v>
      </c>
      <c r="M36" s="73">
        <v>51.30328888316435</v>
      </c>
      <c r="N36" s="74">
        <v>2172.97509765625</v>
      </c>
      <c r="O36" s="74">
        <v>552.34521484375</v>
      </c>
      <c r="P36" s="75"/>
      <c r="Q36" s="76"/>
      <c r="R36" s="76"/>
      <c r="S36" s="86"/>
      <c r="T36" s="48">
        <v>0</v>
      </c>
      <c r="U36" s="48">
        <v>1</v>
      </c>
      <c r="V36" s="49">
        <v>0</v>
      </c>
      <c r="W36" s="49">
        <v>0.002304</v>
      </c>
      <c r="X36" s="49">
        <v>0.00349</v>
      </c>
      <c r="Y36" s="49">
        <v>0.39461</v>
      </c>
      <c r="Z36" s="49">
        <v>0</v>
      </c>
      <c r="AA36" s="49">
        <v>0</v>
      </c>
      <c r="AB36" s="71">
        <v>36</v>
      </c>
      <c r="AC36" s="71"/>
      <c r="AD36" s="72"/>
      <c r="AE36" s="78" t="s">
        <v>1496</v>
      </c>
      <c r="AF36" s="78">
        <v>3610</v>
      </c>
      <c r="AG36" s="78">
        <v>1265</v>
      </c>
      <c r="AH36" s="78">
        <v>21826</v>
      </c>
      <c r="AI36" s="78">
        <v>111429</v>
      </c>
      <c r="AJ36" s="78"/>
      <c r="AK36" s="78" t="s">
        <v>1678</v>
      </c>
      <c r="AL36" s="78" t="s">
        <v>1843</v>
      </c>
      <c r="AM36" s="78"/>
      <c r="AN36" s="78"/>
      <c r="AO36" s="80">
        <v>39963.858460648145</v>
      </c>
      <c r="AP36" s="83" t="s">
        <v>2093</v>
      </c>
      <c r="AQ36" s="78" t="b">
        <v>0</v>
      </c>
      <c r="AR36" s="78" t="b">
        <v>0</v>
      </c>
      <c r="AS36" s="78" t="b">
        <v>1</v>
      </c>
      <c r="AT36" s="78" t="s">
        <v>1401</v>
      </c>
      <c r="AU36" s="78">
        <v>98</v>
      </c>
      <c r="AV36" s="83" t="s">
        <v>2239</v>
      </c>
      <c r="AW36" s="78" t="b">
        <v>0</v>
      </c>
      <c r="AX36" s="78" t="s">
        <v>2298</v>
      </c>
      <c r="AY36" s="83" t="s">
        <v>2332</v>
      </c>
      <c r="AZ36" s="78" t="s">
        <v>66</v>
      </c>
      <c r="BA36" s="78" t="str">
        <f>REPLACE(INDEX(GroupVertices[Group],MATCH(Vertices[[#This Row],[Vertex]],GroupVertices[Vertex],0)),1,1,"")</f>
        <v>1</v>
      </c>
      <c r="BB36" s="48"/>
      <c r="BC36" s="48"/>
      <c r="BD36" s="48"/>
      <c r="BE36" s="48"/>
      <c r="BF36" s="48" t="s">
        <v>589</v>
      </c>
      <c r="BG36" s="48" t="s">
        <v>589</v>
      </c>
      <c r="BH36" s="121" t="s">
        <v>3138</v>
      </c>
      <c r="BI36" s="121" t="s">
        <v>3138</v>
      </c>
      <c r="BJ36" s="121" t="s">
        <v>3254</v>
      </c>
      <c r="BK36" s="121" t="s">
        <v>3254</v>
      </c>
      <c r="BL36" s="121">
        <v>2</v>
      </c>
      <c r="BM36" s="124">
        <v>9.090909090909092</v>
      </c>
      <c r="BN36" s="121">
        <v>2</v>
      </c>
      <c r="BO36" s="124">
        <v>9.090909090909092</v>
      </c>
      <c r="BP36" s="121">
        <v>0</v>
      </c>
      <c r="BQ36" s="124">
        <v>0</v>
      </c>
      <c r="BR36" s="121">
        <v>18</v>
      </c>
      <c r="BS36" s="124">
        <v>81.81818181818181</v>
      </c>
      <c r="BT36" s="121">
        <v>22</v>
      </c>
      <c r="BU36" s="2"/>
      <c r="BV36" s="3"/>
      <c r="BW36" s="3"/>
      <c r="BX36" s="3"/>
      <c r="BY36" s="3"/>
    </row>
    <row r="37" spans="1:77" ht="41.45" customHeight="1">
      <c r="A37" s="64" t="s">
        <v>237</v>
      </c>
      <c r="C37" s="65"/>
      <c r="D37" s="65" t="s">
        <v>64</v>
      </c>
      <c r="E37" s="66">
        <v>164.00669464685737</v>
      </c>
      <c r="F37" s="68">
        <v>99.98877005993326</v>
      </c>
      <c r="G37" s="100" t="s">
        <v>671</v>
      </c>
      <c r="H37" s="65"/>
      <c r="I37" s="69" t="s">
        <v>237</v>
      </c>
      <c r="J37" s="70"/>
      <c r="K37" s="70"/>
      <c r="L37" s="69" t="s">
        <v>2516</v>
      </c>
      <c r="M37" s="73">
        <v>4.742564692907427</v>
      </c>
      <c r="N37" s="74">
        <v>558.7067260742188</v>
      </c>
      <c r="O37" s="74">
        <v>8100.75830078125</v>
      </c>
      <c r="P37" s="75"/>
      <c r="Q37" s="76"/>
      <c r="R37" s="76"/>
      <c r="S37" s="86"/>
      <c r="T37" s="48">
        <v>0</v>
      </c>
      <c r="U37" s="48">
        <v>1</v>
      </c>
      <c r="V37" s="49">
        <v>0</v>
      </c>
      <c r="W37" s="49">
        <v>0.002304</v>
      </c>
      <c r="X37" s="49">
        <v>0.00349</v>
      </c>
      <c r="Y37" s="49">
        <v>0.39461</v>
      </c>
      <c r="Z37" s="49">
        <v>0</v>
      </c>
      <c r="AA37" s="49">
        <v>0</v>
      </c>
      <c r="AB37" s="71">
        <v>37</v>
      </c>
      <c r="AC37" s="71"/>
      <c r="AD37" s="72"/>
      <c r="AE37" s="78" t="s">
        <v>1497</v>
      </c>
      <c r="AF37" s="78">
        <v>235</v>
      </c>
      <c r="AG37" s="78">
        <v>108</v>
      </c>
      <c r="AH37" s="78">
        <v>185</v>
      </c>
      <c r="AI37" s="78">
        <v>325</v>
      </c>
      <c r="AJ37" s="78"/>
      <c r="AK37" s="78" t="s">
        <v>1679</v>
      </c>
      <c r="AL37" s="78" t="s">
        <v>1844</v>
      </c>
      <c r="AM37" s="78"/>
      <c r="AN37" s="78"/>
      <c r="AO37" s="80">
        <v>42404.60460648148</v>
      </c>
      <c r="AP37" s="83" t="s">
        <v>2094</v>
      </c>
      <c r="AQ37" s="78" t="b">
        <v>0</v>
      </c>
      <c r="AR37" s="78" t="b">
        <v>0</v>
      </c>
      <c r="AS37" s="78" t="b">
        <v>0</v>
      </c>
      <c r="AT37" s="78" t="s">
        <v>1401</v>
      </c>
      <c r="AU37" s="78">
        <v>3</v>
      </c>
      <c r="AV37" s="83" t="s">
        <v>2235</v>
      </c>
      <c r="AW37" s="78" t="b">
        <v>0</v>
      </c>
      <c r="AX37" s="78" t="s">
        <v>2298</v>
      </c>
      <c r="AY37" s="83" t="s">
        <v>2333</v>
      </c>
      <c r="AZ37" s="78" t="s">
        <v>66</v>
      </c>
      <c r="BA37" s="78" t="str">
        <f>REPLACE(INDEX(GroupVertices[Group],MATCH(Vertices[[#This Row],[Vertex]],GroupVertices[Vertex],0)),1,1,"")</f>
        <v>1</v>
      </c>
      <c r="BB37" s="48"/>
      <c r="BC37" s="48"/>
      <c r="BD37" s="48"/>
      <c r="BE37" s="48"/>
      <c r="BF37" s="48" t="s">
        <v>589</v>
      </c>
      <c r="BG37" s="48" t="s">
        <v>589</v>
      </c>
      <c r="BH37" s="121" t="s">
        <v>3138</v>
      </c>
      <c r="BI37" s="121" t="s">
        <v>3138</v>
      </c>
      <c r="BJ37" s="121" t="s">
        <v>3254</v>
      </c>
      <c r="BK37" s="121" t="s">
        <v>3254</v>
      </c>
      <c r="BL37" s="121">
        <v>2</v>
      </c>
      <c r="BM37" s="124">
        <v>9.090909090909092</v>
      </c>
      <c r="BN37" s="121">
        <v>2</v>
      </c>
      <c r="BO37" s="124">
        <v>9.090909090909092</v>
      </c>
      <c r="BP37" s="121">
        <v>0</v>
      </c>
      <c r="BQ37" s="124">
        <v>0</v>
      </c>
      <c r="BR37" s="121">
        <v>18</v>
      </c>
      <c r="BS37" s="124">
        <v>81.81818181818181</v>
      </c>
      <c r="BT37" s="121">
        <v>22</v>
      </c>
      <c r="BU37" s="2"/>
      <c r="BV37" s="3"/>
      <c r="BW37" s="3"/>
      <c r="BX37" s="3"/>
      <c r="BY37" s="3"/>
    </row>
    <row r="38" spans="1:77" ht="41.45" customHeight="1">
      <c r="A38" s="64" t="s">
        <v>238</v>
      </c>
      <c r="C38" s="65"/>
      <c r="D38" s="65" t="s">
        <v>64</v>
      </c>
      <c r="E38" s="66">
        <v>170.60936735587197</v>
      </c>
      <c r="F38" s="68">
        <v>99.95181993455239</v>
      </c>
      <c r="G38" s="100" t="s">
        <v>672</v>
      </c>
      <c r="H38" s="65"/>
      <c r="I38" s="69" t="s">
        <v>238</v>
      </c>
      <c r="J38" s="70"/>
      <c r="K38" s="70"/>
      <c r="L38" s="69" t="s">
        <v>2517</v>
      </c>
      <c r="M38" s="73">
        <v>17.05680981150606</v>
      </c>
      <c r="N38" s="74">
        <v>2780.077392578125</v>
      </c>
      <c r="O38" s="74">
        <v>1505.105712890625</v>
      </c>
      <c r="P38" s="75"/>
      <c r="Q38" s="76"/>
      <c r="R38" s="76"/>
      <c r="S38" s="86"/>
      <c r="T38" s="48">
        <v>0</v>
      </c>
      <c r="U38" s="48">
        <v>1</v>
      </c>
      <c r="V38" s="49">
        <v>0</v>
      </c>
      <c r="W38" s="49">
        <v>0.002304</v>
      </c>
      <c r="X38" s="49">
        <v>0.00349</v>
      </c>
      <c r="Y38" s="49">
        <v>0.39461</v>
      </c>
      <c r="Z38" s="49">
        <v>0</v>
      </c>
      <c r="AA38" s="49">
        <v>0</v>
      </c>
      <c r="AB38" s="71">
        <v>38</v>
      </c>
      <c r="AC38" s="71"/>
      <c r="AD38" s="72"/>
      <c r="AE38" s="78" t="s">
        <v>1498</v>
      </c>
      <c r="AF38" s="78">
        <v>880</v>
      </c>
      <c r="AG38" s="78">
        <v>414</v>
      </c>
      <c r="AH38" s="78">
        <v>1384</v>
      </c>
      <c r="AI38" s="78">
        <v>239</v>
      </c>
      <c r="AJ38" s="78"/>
      <c r="AK38" s="78" t="s">
        <v>1680</v>
      </c>
      <c r="AL38" s="78" t="s">
        <v>1845</v>
      </c>
      <c r="AM38" s="83" t="s">
        <v>1972</v>
      </c>
      <c r="AN38" s="78"/>
      <c r="AO38" s="80">
        <v>41549.73837962963</v>
      </c>
      <c r="AP38" s="83" t="s">
        <v>2095</v>
      </c>
      <c r="AQ38" s="78" t="b">
        <v>0</v>
      </c>
      <c r="AR38" s="78" t="b">
        <v>0</v>
      </c>
      <c r="AS38" s="78" t="b">
        <v>0</v>
      </c>
      <c r="AT38" s="78" t="s">
        <v>1401</v>
      </c>
      <c r="AU38" s="78">
        <v>20</v>
      </c>
      <c r="AV38" s="83" t="s">
        <v>2235</v>
      </c>
      <c r="AW38" s="78" t="b">
        <v>0</v>
      </c>
      <c r="AX38" s="78" t="s">
        <v>2298</v>
      </c>
      <c r="AY38" s="83" t="s">
        <v>2334</v>
      </c>
      <c r="AZ38" s="78" t="s">
        <v>66</v>
      </c>
      <c r="BA38" s="78" t="str">
        <f>REPLACE(INDEX(GroupVertices[Group],MATCH(Vertices[[#This Row],[Vertex]],GroupVertices[Vertex],0)),1,1,"")</f>
        <v>1</v>
      </c>
      <c r="BB38" s="48"/>
      <c r="BC38" s="48"/>
      <c r="BD38" s="48"/>
      <c r="BE38" s="48"/>
      <c r="BF38" s="48" t="s">
        <v>589</v>
      </c>
      <c r="BG38" s="48" t="s">
        <v>589</v>
      </c>
      <c r="BH38" s="121" t="s">
        <v>3138</v>
      </c>
      <c r="BI38" s="121" t="s">
        <v>3138</v>
      </c>
      <c r="BJ38" s="121" t="s">
        <v>3254</v>
      </c>
      <c r="BK38" s="121" t="s">
        <v>3254</v>
      </c>
      <c r="BL38" s="121">
        <v>2</v>
      </c>
      <c r="BM38" s="124">
        <v>9.090909090909092</v>
      </c>
      <c r="BN38" s="121">
        <v>2</v>
      </c>
      <c r="BO38" s="124">
        <v>9.090909090909092</v>
      </c>
      <c r="BP38" s="121">
        <v>0</v>
      </c>
      <c r="BQ38" s="124">
        <v>0</v>
      </c>
      <c r="BR38" s="121">
        <v>18</v>
      </c>
      <c r="BS38" s="124">
        <v>81.81818181818181</v>
      </c>
      <c r="BT38" s="121">
        <v>22</v>
      </c>
      <c r="BU38" s="2"/>
      <c r="BV38" s="3"/>
      <c r="BW38" s="3"/>
      <c r="BX38" s="3"/>
      <c r="BY38" s="3"/>
    </row>
    <row r="39" spans="1:77" ht="41.45" customHeight="1">
      <c r="A39" s="64" t="s">
        <v>239</v>
      </c>
      <c r="C39" s="65"/>
      <c r="D39" s="65" t="s">
        <v>64</v>
      </c>
      <c r="E39" s="66">
        <v>184.15995056260783</v>
      </c>
      <c r="F39" s="68">
        <v>99.875987651091</v>
      </c>
      <c r="G39" s="100" t="s">
        <v>673</v>
      </c>
      <c r="H39" s="65"/>
      <c r="I39" s="69" t="s">
        <v>239</v>
      </c>
      <c r="J39" s="70"/>
      <c r="K39" s="70"/>
      <c r="L39" s="69" t="s">
        <v>2518</v>
      </c>
      <c r="M39" s="73">
        <v>42.32918214640783</v>
      </c>
      <c r="N39" s="74">
        <v>2689.26806640625</v>
      </c>
      <c r="O39" s="74">
        <v>8796.5068359375</v>
      </c>
      <c r="P39" s="75"/>
      <c r="Q39" s="76"/>
      <c r="R39" s="76"/>
      <c r="S39" s="86"/>
      <c r="T39" s="48">
        <v>0</v>
      </c>
      <c r="U39" s="48">
        <v>1</v>
      </c>
      <c r="V39" s="49">
        <v>0</v>
      </c>
      <c r="W39" s="49">
        <v>0.002304</v>
      </c>
      <c r="X39" s="49">
        <v>0.00349</v>
      </c>
      <c r="Y39" s="49">
        <v>0.39461</v>
      </c>
      <c r="Z39" s="49">
        <v>0</v>
      </c>
      <c r="AA39" s="49">
        <v>0</v>
      </c>
      <c r="AB39" s="71">
        <v>39</v>
      </c>
      <c r="AC39" s="71"/>
      <c r="AD39" s="72"/>
      <c r="AE39" s="78" t="s">
        <v>1499</v>
      </c>
      <c r="AF39" s="78">
        <v>1637</v>
      </c>
      <c r="AG39" s="78">
        <v>1042</v>
      </c>
      <c r="AH39" s="78">
        <v>3338</v>
      </c>
      <c r="AI39" s="78">
        <v>15841</v>
      </c>
      <c r="AJ39" s="78"/>
      <c r="AK39" s="78" t="s">
        <v>1681</v>
      </c>
      <c r="AL39" s="78" t="s">
        <v>1846</v>
      </c>
      <c r="AM39" s="78"/>
      <c r="AN39" s="78"/>
      <c r="AO39" s="80">
        <v>42398.53623842593</v>
      </c>
      <c r="AP39" s="83" t="s">
        <v>2096</v>
      </c>
      <c r="AQ39" s="78" t="b">
        <v>1</v>
      </c>
      <c r="AR39" s="78" t="b">
        <v>0</v>
      </c>
      <c r="AS39" s="78" t="b">
        <v>0</v>
      </c>
      <c r="AT39" s="78" t="s">
        <v>1401</v>
      </c>
      <c r="AU39" s="78">
        <v>107</v>
      </c>
      <c r="AV39" s="78"/>
      <c r="AW39" s="78" t="b">
        <v>0</v>
      </c>
      <c r="AX39" s="78" t="s">
        <v>2298</v>
      </c>
      <c r="AY39" s="83" t="s">
        <v>2335</v>
      </c>
      <c r="AZ39" s="78" t="s">
        <v>66</v>
      </c>
      <c r="BA39" s="78" t="str">
        <f>REPLACE(INDEX(GroupVertices[Group],MATCH(Vertices[[#This Row],[Vertex]],GroupVertices[Vertex],0)),1,1,"")</f>
        <v>1</v>
      </c>
      <c r="BB39" s="48"/>
      <c r="BC39" s="48"/>
      <c r="BD39" s="48"/>
      <c r="BE39" s="48"/>
      <c r="BF39" s="48" t="s">
        <v>589</v>
      </c>
      <c r="BG39" s="48" t="s">
        <v>589</v>
      </c>
      <c r="BH39" s="121" t="s">
        <v>3138</v>
      </c>
      <c r="BI39" s="121" t="s">
        <v>3138</v>
      </c>
      <c r="BJ39" s="121" t="s">
        <v>3254</v>
      </c>
      <c r="BK39" s="121" t="s">
        <v>3254</v>
      </c>
      <c r="BL39" s="121">
        <v>2</v>
      </c>
      <c r="BM39" s="124">
        <v>9.090909090909092</v>
      </c>
      <c r="BN39" s="121">
        <v>2</v>
      </c>
      <c r="BO39" s="124">
        <v>9.090909090909092</v>
      </c>
      <c r="BP39" s="121">
        <v>0</v>
      </c>
      <c r="BQ39" s="124">
        <v>0</v>
      </c>
      <c r="BR39" s="121">
        <v>18</v>
      </c>
      <c r="BS39" s="124">
        <v>81.81818181818181</v>
      </c>
      <c r="BT39" s="121">
        <v>22</v>
      </c>
      <c r="BU39" s="2"/>
      <c r="BV39" s="3"/>
      <c r="BW39" s="3"/>
      <c r="BX39" s="3"/>
      <c r="BY39" s="3"/>
    </row>
    <row r="40" spans="1:77" ht="41.45" customHeight="1">
      <c r="A40" s="64" t="s">
        <v>240</v>
      </c>
      <c r="C40" s="65"/>
      <c r="D40" s="65" t="s">
        <v>64</v>
      </c>
      <c r="E40" s="66">
        <v>219.76259752298066</v>
      </c>
      <c r="F40" s="68">
        <v>99.67674677893923</v>
      </c>
      <c r="G40" s="100" t="s">
        <v>674</v>
      </c>
      <c r="H40" s="65"/>
      <c r="I40" s="69" t="s">
        <v>240</v>
      </c>
      <c r="J40" s="70"/>
      <c r="K40" s="70"/>
      <c r="L40" s="69" t="s">
        <v>2519</v>
      </c>
      <c r="M40" s="73">
        <v>108.72952347218477</v>
      </c>
      <c r="N40" s="74">
        <v>8459.193359375</v>
      </c>
      <c r="O40" s="74">
        <v>7828.0341796875</v>
      </c>
      <c r="P40" s="75"/>
      <c r="Q40" s="76"/>
      <c r="R40" s="76"/>
      <c r="S40" s="86"/>
      <c r="T40" s="48">
        <v>0</v>
      </c>
      <c r="U40" s="48">
        <v>3</v>
      </c>
      <c r="V40" s="49">
        <v>0</v>
      </c>
      <c r="W40" s="49">
        <v>0.002488</v>
      </c>
      <c r="X40" s="49">
        <v>0.005124</v>
      </c>
      <c r="Y40" s="49">
        <v>0.819257</v>
      </c>
      <c r="Z40" s="49">
        <v>0.8333333333333334</v>
      </c>
      <c r="AA40" s="49">
        <v>0</v>
      </c>
      <c r="AB40" s="71">
        <v>40</v>
      </c>
      <c r="AC40" s="71"/>
      <c r="AD40" s="72"/>
      <c r="AE40" s="78" t="s">
        <v>1500</v>
      </c>
      <c r="AF40" s="78">
        <v>1920</v>
      </c>
      <c r="AG40" s="78">
        <v>2692</v>
      </c>
      <c r="AH40" s="78">
        <v>6872</v>
      </c>
      <c r="AI40" s="78">
        <v>11699</v>
      </c>
      <c r="AJ40" s="78"/>
      <c r="AK40" s="78" t="s">
        <v>1682</v>
      </c>
      <c r="AL40" s="78" t="s">
        <v>1847</v>
      </c>
      <c r="AM40" s="83" t="s">
        <v>1973</v>
      </c>
      <c r="AN40" s="78"/>
      <c r="AO40" s="80">
        <v>40242.159166666665</v>
      </c>
      <c r="AP40" s="83" t="s">
        <v>2097</v>
      </c>
      <c r="AQ40" s="78" t="b">
        <v>0</v>
      </c>
      <c r="AR40" s="78" t="b">
        <v>0</v>
      </c>
      <c r="AS40" s="78" t="b">
        <v>1</v>
      </c>
      <c r="AT40" s="78" t="s">
        <v>1401</v>
      </c>
      <c r="AU40" s="78">
        <v>70</v>
      </c>
      <c r="AV40" s="83" t="s">
        <v>2236</v>
      </c>
      <c r="AW40" s="78" t="b">
        <v>0</v>
      </c>
      <c r="AX40" s="78" t="s">
        <v>2298</v>
      </c>
      <c r="AY40" s="83" t="s">
        <v>2336</v>
      </c>
      <c r="AZ40" s="78" t="s">
        <v>66</v>
      </c>
      <c r="BA40" s="78" t="str">
        <f>REPLACE(INDEX(GroupVertices[Group],MATCH(Vertices[[#This Row],[Vertex]],GroupVertices[Vertex],0)),1,1,"")</f>
        <v>4</v>
      </c>
      <c r="BB40" s="48"/>
      <c r="BC40" s="48"/>
      <c r="BD40" s="48"/>
      <c r="BE40" s="48"/>
      <c r="BF40" s="48" t="s">
        <v>590</v>
      </c>
      <c r="BG40" s="48" t="s">
        <v>590</v>
      </c>
      <c r="BH40" s="121" t="s">
        <v>3140</v>
      </c>
      <c r="BI40" s="121" t="s">
        <v>3140</v>
      </c>
      <c r="BJ40" s="121" t="s">
        <v>3015</v>
      </c>
      <c r="BK40" s="121" t="s">
        <v>3015</v>
      </c>
      <c r="BL40" s="121">
        <v>2</v>
      </c>
      <c r="BM40" s="124">
        <v>10</v>
      </c>
      <c r="BN40" s="121">
        <v>0</v>
      </c>
      <c r="BO40" s="124">
        <v>0</v>
      </c>
      <c r="BP40" s="121">
        <v>0</v>
      </c>
      <c r="BQ40" s="124">
        <v>0</v>
      </c>
      <c r="BR40" s="121">
        <v>18</v>
      </c>
      <c r="BS40" s="124">
        <v>90</v>
      </c>
      <c r="BT40" s="121">
        <v>20</v>
      </c>
      <c r="BU40" s="2"/>
      <c r="BV40" s="3"/>
      <c r="BW40" s="3"/>
      <c r="BX40" s="3"/>
      <c r="BY40" s="3"/>
    </row>
    <row r="41" spans="1:77" ht="41.45" customHeight="1">
      <c r="A41" s="64" t="s">
        <v>336</v>
      </c>
      <c r="C41" s="65"/>
      <c r="D41" s="65" t="s">
        <v>64</v>
      </c>
      <c r="E41" s="66">
        <v>208.0892447923372</v>
      </c>
      <c r="F41" s="68">
        <v>99.74207363459627</v>
      </c>
      <c r="G41" s="100" t="s">
        <v>758</v>
      </c>
      <c r="H41" s="65"/>
      <c r="I41" s="69" t="s">
        <v>336</v>
      </c>
      <c r="J41" s="70"/>
      <c r="K41" s="70"/>
      <c r="L41" s="69" t="s">
        <v>2520</v>
      </c>
      <c r="M41" s="73">
        <v>86.95826004355123</v>
      </c>
      <c r="N41" s="74">
        <v>8062.15283203125</v>
      </c>
      <c r="O41" s="74">
        <v>8570.8544921875</v>
      </c>
      <c r="P41" s="75"/>
      <c r="Q41" s="76"/>
      <c r="R41" s="76"/>
      <c r="S41" s="86"/>
      <c r="T41" s="48">
        <v>4</v>
      </c>
      <c r="U41" s="48">
        <v>2</v>
      </c>
      <c r="V41" s="49">
        <v>333.166667</v>
      </c>
      <c r="W41" s="49">
        <v>0.002525</v>
      </c>
      <c r="X41" s="49">
        <v>0.005535</v>
      </c>
      <c r="Y41" s="49">
        <v>1.395277</v>
      </c>
      <c r="Z41" s="49">
        <v>0.3</v>
      </c>
      <c r="AA41" s="49">
        <v>0.2</v>
      </c>
      <c r="AB41" s="71">
        <v>41</v>
      </c>
      <c r="AC41" s="71"/>
      <c r="AD41" s="72"/>
      <c r="AE41" s="78" t="s">
        <v>1501</v>
      </c>
      <c r="AF41" s="78">
        <v>3035</v>
      </c>
      <c r="AG41" s="78">
        <v>2151</v>
      </c>
      <c r="AH41" s="78">
        <v>4270</v>
      </c>
      <c r="AI41" s="78">
        <v>4484</v>
      </c>
      <c r="AJ41" s="78"/>
      <c r="AK41" s="78" t="s">
        <v>1683</v>
      </c>
      <c r="AL41" s="78" t="s">
        <v>1847</v>
      </c>
      <c r="AM41" s="83" t="s">
        <v>1973</v>
      </c>
      <c r="AN41" s="78"/>
      <c r="AO41" s="80">
        <v>42272.73826388889</v>
      </c>
      <c r="AP41" s="83" t="s">
        <v>2098</v>
      </c>
      <c r="AQ41" s="78" t="b">
        <v>0</v>
      </c>
      <c r="AR41" s="78" t="b">
        <v>0</v>
      </c>
      <c r="AS41" s="78" t="b">
        <v>1</v>
      </c>
      <c r="AT41" s="78" t="s">
        <v>1401</v>
      </c>
      <c r="AU41" s="78">
        <v>54</v>
      </c>
      <c r="AV41" s="83" t="s">
        <v>2235</v>
      </c>
      <c r="AW41" s="78" t="b">
        <v>0</v>
      </c>
      <c r="AX41" s="78" t="s">
        <v>2298</v>
      </c>
      <c r="AY41" s="83" t="s">
        <v>2337</v>
      </c>
      <c r="AZ41" s="78" t="s">
        <v>66</v>
      </c>
      <c r="BA41" s="78" t="str">
        <f>REPLACE(INDEX(GroupVertices[Group],MATCH(Vertices[[#This Row],[Vertex]],GroupVertices[Vertex],0)),1,1,"")</f>
        <v>4</v>
      </c>
      <c r="BB41" s="48"/>
      <c r="BC41" s="48"/>
      <c r="BD41" s="48"/>
      <c r="BE41" s="48"/>
      <c r="BF41" s="48" t="s">
        <v>613</v>
      </c>
      <c r="BG41" s="48" t="s">
        <v>613</v>
      </c>
      <c r="BH41" s="121" t="s">
        <v>3141</v>
      </c>
      <c r="BI41" s="121" t="s">
        <v>3141</v>
      </c>
      <c r="BJ41" s="121" t="s">
        <v>3256</v>
      </c>
      <c r="BK41" s="121" t="s">
        <v>3256</v>
      </c>
      <c r="BL41" s="121">
        <v>0</v>
      </c>
      <c r="BM41" s="124">
        <v>0</v>
      </c>
      <c r="BN41" s="121">
        <v>0</v>
      </c>
      <c r="BO41" s="124">
        <v>0</v>
      </c>
      <c r="BP41" s="121">
        <v>0</v>
      </c>
      <c r="BQ41" s="124">
        <v>0</v>
      </c>
      <c r="BR41" s="121">
        <v>23</v>
      </c>
      <c r="BS41" s="124">
        <v>100</v>
      </c>
      <c r="BT41" s="121">
        <v>23</v>
      </c>
      <c r="BU41" s="2"/>
      <c r="BV41" s="3"/>
      <c r="BW41" s="3"/>
      <c r="BX41" s="3"/>
      <c r="BY41" s="3"/>
    </row>
    <row r="42" spans="1:77" ht="41.45" customHeight="1">
      <c r="A42" s="64" t="s">
        <v>351</v>
      </c>
      <c r="C42" s="65"/>
      <c r="D42" s="65" t="s">
        <v>64</v>
      </c>
      <c r="E42" s="66">
        <v>164.28720035018154</v>
      </c>
      <c r="F42" s="68">
        <v>99.9872002833648</v>
      </c>
      <c r="G42" s="100" t="s">
        <v>773</v>
      </c>
      <c r="H42" s="65"/>
      <c r="I42" s="69" t="s">
        <v>351</v>
      </c>
      <c r="J42" s="70"/>
      <c r="K42" s="70"/>
      <c r="L42" s="69" t="s">
        <v>2521</v>
      </c>
      <c r="M42" s="73">
        <v>5.265718897292337</v>
      </c>
      <c r="N42" s="74">
        <v>8043.78759765625</v>
      </c>
      <c r="O42" s="74">
        <v>7705.12451171875</v>
      </c>
      <c r="P42" s="75"/>
      <c r="Q42" s="76"/>
      <c r="R42" s="76"/>
      <c r="S42" s="86"/>
      <c r="T42" s="48">
        <v>3</v>
      </c>
      <c r="U42" s="48">
        <v>2</v>
      </c>
      <c r="V42" s="49">
        <v>3.166667</v>
      </c>
      <c r="W42" s="49">
        <v>0.002519</v>
      </c>
      <c r="X42" s="49">
        <v>0.005507</v>
      </c>
      <c r="Y42" s="49">
        <v>1.074934</v>
      </c>
      <c r="Z42" s="49">
        <v>0.5</v>
      </c>
      <c r="AA42" s="49">
        <v>0.25</v>
      </c>
      <c r="AB42" s="71">
        <v>42</v>
      </c>
      <c r="AC42" s="71"/>
      <c r="AD42" s="72"/>
      <c r="AE42" s="78" t="s">
        <v>1502</v>
      </c>
      <c r="AF42" s="78">
        <v>195</v>
      </c>
      <c r="AG42" s="78">
        <v>121</v>
      </c>
      <c r="AH42" s="78">
        <v>219</v>
      </c>
      <c r="AI42" s="78">
        <v>224</v>
      </c>
      <c r="AJ42" s="78"/>
      <c r="AK42" s="78" t="s">
        <v>1684</v>
      </c>
      <c r="AL42" s="78" t="s">
        <v>1847</v>
      </c>
      <c r="AM42" s="78"/>
      <c r="AN42" s="78"/>
      <c r="AO42" s="80">
        <v>43002.58837962963</v>
      </c>
      <c r="AP42" s="83" t="s">
        <v>2099</v>
      </c>
      <c r="AQ42" s="78" t="b">
        <v>0</v>
      </c>
      <c r="AR42" s="78" t="b">
        <v>0</v>
      </c>
      <c r="AS42" s="78" t="b">
        <v>0</v>
      </c>
      <c r="AT42" s="78" t="s">
        <v>1401</v>
      </c>
      <c r="AU42" s="78">
        <v>4</v>
      </c>
      <c r="AV42" s="83" t="s">
        <v>2235</v>
      </c>
      <c r="AW42" s="78" t="b">
        <v>0</v>
      </c>
      <c r="AX42" s="78" t="s">
        <v>2298</v>
      </c>
      <c r="AY42" s="83" t="s">
        <v>2338</v>
      </c>
      <c r="AZ42" s="78" t="s">
        <v>66</v>
      </c>
      <c r="BA42" s="78" t="str">
        <f>REPLACE(INDEX(GroupVertices[Group],MATCH(Vertices[[#This Row],[Vertex]],GroupVertices[Vertex],0)),1,1,"")</f>
        <v>4</v>
      </c>
      <c r="BB42" s="48"/>
      <c r="BC42" s="48"/>
      <c r="BD42" s="48"/>
      <c r="BE42" s="48"/>
      <c r="BF42" s="48" t="s">
        <v>590</v>
      </c>
      <c r="BG42" s="48" t="s">
        <v>590</v>
      </c>
      <c r="BH42" s="121" t="s">
        <v>3140</v>
      </c>
      <c r="BI42" s="121" t="s">
        <v>3140</v>
      </c>
      <c r="BJ42" s="121" t="s">
        <v>3015</v>
      </c>
      <c r="BK42" s="121" t="s">
        <v>3015</v>
      </c>
      <c r="BL42" s="121">
        <v>2</v>
      </c>
      <c r="BM42" s="124">
        <v>10</v>
      </c>
      <c r="BN42" s="121">
        <v>0</v>
      </c>
      <c r="BO42" s="124">
        <v>0</v>
      </c>
      <c r="BP42" s="121">
        <v>0</v>
      </c>
      <c r="BQ42" s="124">
        <v>0</v>
      </c>
      <c r="BR42" s="121">
        <v>18</v>
      </c>
      <c r="BS42" s="124">
        <v>90</v>
      </c>
      <c r="BT42" s="121">
        <v>20</v>
      </c>
      <c r="BU42" s="2"/>
      <c r="BV42" s="3"/>
      <c r="BW42" s="3"/>
      <c r="BX42" s="3"/>
      <c r="BY42" s="3"/>
    </row>
    <row r="43" spans="1:77" ht="41.45" customHeight="1">
      <c r="A43" s="64" t="s">
        <v>241</v>
      </c>
      <c r="C43" s="65"/>
      <c r="D43" s="65" t="s">
        <v>64</v>
      </c>
      <c r="E43" s="66">
        <v>179.86605556556893</v>
      </c>
      <c r="F43" s="68">
        <v>99.90001730779294</v>
      </c>
      <c r="G43" s="100" t="s">
        <v>675</v>
      </c>
      <c r="H43" s="65"/>
      <c r="I43" s="69" t="s">
        <v>241</v>
      </c>
      <c r="J43" s="70"/>
      <c r="K43" s="70"/>
      <c r="L43" s="69" t="s">
        <v>2522</v>
      </c>
      <c r="M43" s="73">
        <v>34.320898556208064</v>
      </c>
      <c r="N43" s="74">
        <v>2689.56103515625</v>
      </c>
      <c r="O43" s="74">
        <v>4611.443359375</v>
      </c>
      <c r="P43" s="75"/>
      <c r="Q43" s="76"/>
      <c r="R43" s="76"/>
      <c r="S43" s="86"/>
      <c r="T43" s="48">
        <v>0</v>
      </c>
      <c r="U43" s="48">
        <v>1</v>
      </c>
      <c r="V43" s="49">
        <v>0</v>
      </c>
      <c r="W43" s="49">
        <v>0.002304</v>
      </c>
      <c r="X43" s="49">
        <v>0.00349</v>
      </c>
      <c r="Y43" s="49">
        <v>0.39461</v>
      </c>
      <c r="Z43" s="49">
        <v>0</v>
      </c>
      <c r="AA43" s="49">
        <v>0</v>
      </c>
      <c r="AB43" s="71">
        <v>43</v>
      </c>
      <c r="AC43" s="71"/>
      <c r="AD43" s="72"/>
      <c r="AE43" s="78" t="s">
        <v>1503</v>
      </c>
      <c r="AF43" s="78">
        <v>1032</v>
      </c>
      <c r="AG43" s="78">
        <v>843</v>
      </c>
      <c r="AH43" s="78">
        <v>3006</v>
      </c>
      <c r="AI43" s="78">
        <v>5298</v>
      </c>
      <c r="AJ43" s="78"/>
      <c r="AK43" s="78" t="s">
        <v>1685</v>
      </c>
      <c r="AL43" s="78" t="s">
        <v>1848</v>
      </c>
      <c r="AM43" s="78"/>
      <c r="AN43" s="78"/>
      <c r="AO43" s="80">
        <v>40584.10980324074</v>
      </c>
      <c r="AP43" s="83" t="s">
        <v>2100</v>
      </c>
      <c r="AQ43" s="78" t="b">
        <v>1</v>
      </c>
      <c r="AR43" s="78" t="b">
        <v>0</v>
      </c>
      <c r="AS43" s="78" t="b">
        <v>1</v>
      </c>
      <c r="AT43" s="78" t="s">
        <v>1401</v>
      </c>
      <c r="AU43" s="78">
        <v>82</v>
      </c>
      <c r="AV43" s="83" t="s">
        <v>2235</v>
      </c>
      <c r="AW43" s="78" t="b">
        <v>0</v>
      </c>
      <c r="AX43" s="78" t="s">
        <v>2298</v>
      </c>
      <c r="AY43" s="83" t="s">
        <v>2339</v>
      </c>
      <c r="AZ43" s="78" t="s">
        <v>66</v>
      </c>
      <c r="BA43" s="78" t="str">
        <f>REPLACE(INDEX(GroupVertices[Group],MATCH(Vertices[[#This Row],[Vertex]],GroupVertices[Vertex],0)),1,1,"")</f>
        <v>1</v>
      </c>
      <c r="BB43" s="48"/>
      <c r="BC43" s="48"/>
      <c r="BD43" s="48"/>
      <c r="BE43" s="48"/>
      <c r="BF43" s="48" t="s">
        <v>589</v>
      </c>
      <c r="BG43" s="48" t="s">
        <v>589</v>
      </c>
      <c r="BH43" s="121" t="s">
        <v>3138</v>
      </c>
      <c r="BI43" s="121" t="s">
        <v>3138</v>
      </c>
      <c r="BJ43" s="121" t="s">
        <v>3254</v>
      </c>
      <c r="BK43" s="121" t="s">
        <v>3254</v>
      </c>
      <c r="BL43" s="121">
        <v>2</v>
      </c>
      <c r="BM43" s="124">
        <v>9.090909090909092</v>
      </c>
      <c r="BN43" s="121">
        <v>2</v>
      </c>
      <c r="BO43" s="124">
        <v>9.090909090909092</v>
      </c>
      <c r="BP43" s="121">
        <v>0</v>
      </c>
      <c r="BQ43" s="124">
        <v>0</v>
      </c>
      <c r="BR43" s="121">
        <v>18</v>
      </c>
      <c r="BS43" s="124">
        <v>81.81818181818181</v>
      </c>
      <c r="BT43" s="121">
        <v>22</v>
      </c>
      <c r="BU43" s="2"/>
      <c r="BV43" s="3"/>
      <c r="BW43" s="3"/>
      <c r="BX43" s="3"/>
      <c r="BY43" s="3"/>
    </row>
    <row r="44" spans="1:77" ht="41.45" customHeight="1">
      <c r="A44" s="64" t="s">
        <v>242</v>
      </c>
      <c r="C44" s="65"/>
      <c r="D44" s="65" t="s">
        <v>64</v>
      </c>
      <c r="E44" s="66">
        <v>162</v>
      </c>
      <c r="F44" s="68">
        <v>100</v>
      </c>
      <c r="G44" s="100" t="s">
        <v>676</v>
      </c>
      <c r="H44" s="65"/>
      <c r="I44" s="69" t="s">
        <v>242</v>
      </c>
      <c r="J44" s="70"/>
      <c r="K44" s="70"/>
      <c r="L44" s="69" t="s">
        <v>2523</v>
      </c>
      <c r="M44" s="73">
        <v>1</v>
      </c>
      <c r="N44" s="74">
        <v>346.0837707519531</v>
      </c>
      <c r="O44" s="74">
        <v>3628.303466796875</v>
      </c>
      <c r="P44" s="75"/>
      <c r="Q44" s="76"/>
      <c r="R44" s="76"/>
      <c r="S44" s="86"/>
      <c r="T44" s="48">
        <v>0</v>
      </c>
      <c r="U44" s="48">
        <v>1</v>
      </c>
      <c r="V44" s="49">
        <v>0</v>
      </c>
      <c r="W44" s="49">
        <v>0.002304</v>
      </c>
      <c r="X44" s="49">
        <v>0.00349</v>
      </c>
      <c r="Y44" s="49">
        <v>0.39461</v>
      </c>
      <c r="Z44" s="49">
        <v>0</v>
      </c>
      <c r="AA44" s="49">
        <v>0</v>
      </c>
      <c r="AB44" s="71">
        <v>44</v>
      </c>
      <c r="AC44" s="71"/>
      <c r="AD44" s="72"/>
      <c r="AE44" s="78" t="s">
        <v>1504</v>
      </c>
      <c r="AF44" s="78">
        <v>31</v>
      </c>
      <c r="AG44" s="78">
        <v>15</v>
      </c>
      <c r="AH44" s="78">
        <v>15</v>
      </c>
      <c r="AI44" s="78">
        <v>4</v>
      </c>
      <c r="AJ44" s="78"/>
      <c r="AK44" s="78"/>
      <c r="AL44" s="78" t="s">
        <v>1849</v>
      </c>
      <c r="AM44" s="78"/>
      <c r="AN44" s="78"/>
      <c r="AO44" s="80">
        <v>41537.91321759259</v>
      </c>
      <c r="AP44" s="78"/>
      <c r="AQ44" s="78" t="b">
        <v>1</v>
      </c>
      <c r="AR44" s="78" t="b">
        <v>0</v>
      </c>
      <c r="AS44" s="78" t="b">
        <v>1</v>
      </c>
      <c r="AT44" s="78" t="s">
        <v>1401</v>
      </c>
      <c r="AU44" s="78">
        <v>0</v>
      </c>
      <c r="AV44" s="83" t="s">
        <v>2235</v>
      </c>
      <c r="AW44" s="78" t="b">
        <v>0</v>
      </c>
      <c r="AX44" s="78" t="s">
        <v>2298</v>
      </c>
      <c r="AY44" s="83" t="s">
        <v>2340</v>
      </c>
      <c r="AZ44" s="78" t="s">
        <v>66</v>
      </c>
      <c r="BA44" s="78" t="str">
        <f>REPLACE(INDEX(GroupVertices[Group],MATCH(Vertices[[#This Row],[Vertex]],GroupVertices[Vertex],0)),1,1,"")</f>
        <v>1</v>
      </c>
      <c r="BB44" s="48"/>
      <c r="BC44" s="48"/>
      <c r="BD44" s="48"/>
      <c r="BE44" s="48"/>
      <c r="BF44" s="48" t="s">
        <v>589</v>
      </c>
      <c r="BG44" s="48" t="s">
        <v>589</v>
      </c>
      <c r="BH44" s="121" t="s">
        <v>3138</v>
      </c>
      <c r="BI44" s="121" t="s">
        <v>3138</v>
      </c>
      <c r="BJ44" s="121" t="s">
        <v>3254</v>
      </c>
      <c r="BK44" s="121" t="s">
        <v>3254</v>
      </c>
      <c r="BL44" s="121">
        <v>2</v>
      </c>
      <c r="BM44" s="124">
        <v>9.090909090909092</v>
      </c>
      <c r="BN44" s="121">
        <v>2</v>
      </c>
      <c r="BO44" s="124">
        <v>9.090909090909092</v>
      </c>
      <c r="BP44" s="121">
        <v>0</v>
      </c>
      <c r="BQ44" s="124">
        <v>0</v>
      </c>
      <c r="BR44" s="121">
        <v>18</v>
      </c>
      <c r="BS44" s="124">
        <v>81.81818181818181</v>
      </c>
      <c r="BT44" s="121">
        <v>22</v>
      </c>
      <c r="BU44" s="2"/>
      <c r="BV44" s="3"/>
      <c r="BW44" s="3"/>
      <c r="BX44" s="3"/>
      <c r="BY44" s="3"/>
    </row>
    <row r="45" spans="1:77" ht="41.45" customHeight="1">
      <c r="A45" s="64" t="s">
        <v>243</v>
      </c>
      <c r="C45" s="65"/>
      <c r="D45" s="65" t="s">
        <v>64</v>
      </c>
      <c r="E45" s="66">
        <v>237.32657002343126</v>
      </c>
      <c r="F45" s="68">
        <v>99.57845461534437</v>
      </c>
      <c r="G45" s="100" t="s">
        <v>677</v>
      </c>
      <c r="H45" s="65"/>
      <c r="I45" s="69" t="s">
        <v>243</v>
      </c>
      <c r="J45" s="70"/>
      <c r="K45" s="70"/>
      <c r="L45" s="69" t="s">
        <v>2524</v>
      </c>
      <c r="M45" s="73">
        <v>141.4870251929014</v>
      </c>
      <c r="N45" s="74">
        <v>1033.8050537109375</v>
      </c>
      <c r="O45" s="74">
        <v>3304.64404296875</v>
      </c>
      <c r="P45" s="75"/>
      <c r="Q45" s="76"/>
      <c r="R45" s="76"/>
      <c r="S45" s="86"/>
      <c r="T45" s="48">
        <v>0</v>
      </c>
      <c r="U45" s="48">
        <v>1</v>
      </c>
      <c r="V45" s="49">
        <v>0</v>
      </c>
      <c r="W45" s="49">
        <v>0.002304</v>
      </c>
      <c r="X45" s="49">
        <v>0.00349</v>
      </c>
      <c r="Y45" s="49">
        <v>0.39461</v>
      </c>
      <c r="Z45" s="49">
        <v>0</v>
      </c>
      <c r="AA45" s="49">
        <v>0</v>
      </c>
      <c r="AB45" s="71">
        <v>45</v>
      </c>
      <c r="AC45" s="71"/>
      <c r="AD45" s="72"/>
      <c r="AE45" s="78" t="s">
        <v>1505</v>
      </c>
      <c r="AF45" s="78">
        <v>2258</v>
      </c>
      <c r="AG45" s="78">
        <v>3506</v>
      </c>
      <c r="AH45" s="78">
        <v>168</v>
      </c>
      <c r="AI45" s="78">
        <v>29460</v>
      </c>
      <c r="AJ45" s="78"/>
      <c r="AK45" s="78" t="s">
        <v>1686</v>
      </c>
      <c r="AL45" s="78" t="s">
        <v>1850</v>
      </c>
      <c r="AM45" s="83" t="s">
        <v>1974</v>
      </c>
      <c r="AN45" s="78"/>
      <c r="AO45" s="80">
        <v>39980.82275462963</v>
      </c>
      <c r="AP45" s="83" t="s">
        <v>2101</v>
      </c>
      <c r="AQ45" s="78" t="b">
        <v>0</v>
      </c>
      <c r="AR45" s="78" t="b">
        <v>0</v>
      </c>
      <c r="AS45" s="78" t="b">
        <v>1</v>
      </c>
      <c r="AT45" s="78" t="s">
        <v>1401</v>
      </c>
      <c r="AU45" s="78">
        <v>110</v>
      </c>
      <c r="AV45" s="83" t="s">
        <v>2237</v>
      </c>
      <c r="AW45" s="78" t="b">
        <v>0</v>
      </c>
      <c r="AX45" s="78" t="s">
        <v>2298</v>
      </c>
      <c r="AY45" s="83" t="s">
        <v>2341</v>
      </c>
      <c r="AZ45" s="78" t="s">
        <v>66</v>
      </c>
      <c r="BA45" s="78" t="str">
        <f>REPLACE(INDEX(GroupVertices[Group],MATCH(Vertices[[#This Row],[Vertex]],GroupVertices[Vertex],0)),1,1,"")</f>
        <v>1</v>
      </c>
      <c r="BB45" s="48"/>
      <c r="BC45" s="48"/>
      <c r="BD45" s="48"/>
      <c r="BE45" s="48"/>
      <c r="BF45" s="48" t="s">
        <v>589</v>
      </c>
      <c r="BG45" s="48" t="s">
        <v>589</v>
      </c>
      <c r="BH45" s="121" t="s">
        <v>3138</v>
      </c>
      <c r="BI45" s="121" t="s">
        <v>3138</v>
      </c>
      <c r="BJ45" s="121" t="s">
        <v>3254</v>
      </c>
      <c r="BK45" s="121" t="s">
        <v>3254</v>
      </c>
      <c r="BL45" s="121">
        <v>2</v>
      </c>
      <c r="BM45" s="124">
        <v>9.090909090909092</v>
      </c>
      <c r="BN45" s="121">
        <v>2</v>
      </c>
      <c r="BO45" s="124">
        <v>9.090909090909092</v>
      </c>
      <c r="BP45" s="121">
        <v>0</v>
      </c>
      <c r="BQ45" s="124">
        <v>0</v>
      </c>
      <c r="BR45" s="121">
        <v>18</v>
      </c>
      <c r="BS45" s="124">
        <v>81.81818181818181</v>
      </c>
      <c r="BT45" s="121">
        <v>22</v>
      </c>
      <c r="BU45" s="2"/>
      <c r="BV45" s="3"/>
      <c r="BW45" s="3"/>
      <c r="BX45" s="3"/>
      <c r="BY45" s="3"/>
    </row>
    <row r="46" spans="1:77" ht="41.45" customHeight="1">
      <c r="A46" s="64" t="s">
        <v>244</v>
      </c>
      <c r="C46" s="65"/>
      <c r="D46" s="65" t="s">
        <v>64</v>
      </c>
      <c r="E46" s="66">
        <v>248.02894147333728</v>
      </c>
      <c r="F46" s="68">
        <v>99.51856160165511</v>
      </c>
      <c r="G46" s="100" t="s">
        <v>678</v>
      </c>
      <c r="H46" s="65"/>
      <c r="I46" s="69" t="s">
        <v>244</v>
      </c>
      <c r="J46" s="70"/>
      <c r="K46" s="70"/>
      <c r="L46" s="69" t="s">
        <v>2525</v>
      </c>
      <c r="M46" s="73">
        <v>161.447370221741</v>
      </c>
      <c r="N46" s="74">
        <v>2131.78369140625</v>
      </c>
      <c r="O46" s="74">
        <v>6344.7998046875</v>
      </c>
      <c r="P46" s="75"/>
      <c r="Q46" s="76"/>
      <c r="R46" s="76"/>
      <c r="S46" s="86"/>
      <c r="T46" s="48">
        <v>0</v>
      </c>
      <c r="U46" s="48">
        <v>1</v>
      </c>
      <c r="V46" s="49">
        <v>0</v>
      </c>
      <c r="W46" s="49">
        <v>0.002304</v>
      </c>
      <c r="X46" s="49">
        <v>0.00349</v>
      </c>
      <c r="Y46" s="49">
        <v>0.39461</v>
      </c>
      <c r="Z46" s="49">
        <v>0</v>
      </c>
      <c r="AA46" s="49">
        <v>0</v>
      </c>
      <c r="AB46" s="71">
        <v>46</v>
      </c>
      <c r="AC46" s="71"/>
      <c r="AD46" s="72"/>
      <c r="AE46" s="78" t="s">
        <v>1506</v>
      </c>
      <c r="AF46" s="78">
        <v>2468</v>
      </c>
      <c r="AG46" s="78">
        <v>4002</v>
      </c>
      <c r="AH46" s="78">
        <v>9182</v>
      </c>
      <c r="AI46" s="78">
        <v>195</v>
      </c>
      <c r="AJ46" s="78"/>
      <c r="AK46" s="78" t="s">
        <v>1687</v>
      </c>
      <c r="AL46" s="78" t="s">
        <v>1851</v>
      </c>
      <c r="AM46" s="78"/>
      <c r="AN46" s="78"/>
      <c r="AO46" s="80">
        <v>42277.97269675926</v>
      </c>
      <c r="AP46" s="83" t="s">
        <v>2102</v>
      </c>
      <c r="AQ46" s="78" t="b">
        <v>1</v>
      </c>
      <c r="AR46" s="78" t="b">
        <v>0</v>
      </c>
      <c r="AS46" s="78" t="b">
        <v>1</v>
      </c>
      <c r="AT46" s="78" t="s">
        <v>1401</v>
      </c>
      <c r="AU46" s="78">
        <v>14</v>
      </c>
      <c r="AV46" s="83" t="s">
        <v>2235</v>
      </c>
      <c r="AW46" s="78" t="b">
        <v>0</v>
      </c>
      <c r="AX46" s="78" t="s">
        <v>2298</v>
      </c>
      <c r="AY46" s="83" t="s">
        <v>2342</v>
      </c>
      <c r="AZ46" s="78" t="s">
        <v>66</v>
      </c>
      <c r="BA46" s="78" t="str">
        <f>REPLACE(INDEX(GroupVertices[Group],MATCH(Vertices[[#This Row],[Vertex]],GroupVertices[Vertex],0)),1,1,"")</f>
        <v>1</v>
      </c>
      <c r="BB46" s="48"/>
      <c r="BC46" s="48"/>
      <c r="BD46" s="48"/>
      <c r="BE46" s="48"/>
      <c r="BF46" s="48" t="s">
        <v>589</v>
      </c>
      <c r="BG46" s="48" t="s">
        <v>589</v>
      </c>
      <c r="BH46" s="121" t="s">
        <v>3138</v>
      </c>
      <c r="BI46" s="121" t="s">
        <v>3138</v>
      </c>
      <c r="BJ46" s="121" t="s">
        <v>3254</v>
      </c>
      <c r="BK46" s="121" t="s">
        <v>3254</v>
      </c>
      <c r="BL46" s="121">
        <v>2</v>
      </c>
      <c r="BM46" s="124">
        <v>9.090909090909092</v>
      </c>
      <c r="BN46" s="121">
        <v>2</v>
      </c>
      <c r="BO46" s="124">
        <v>9.090909090909092</v>
      </c>
      <c r="BP46" s="121">
        <v>0</v>
      </c>
      <c r="BQ46" s="124">
        <v>0</v>
      </c>
      <c r="BR46" s="121">
        <v>18</v>
      </c>
      <c r="BS46" s="124">
        <v>81.81818181818181</v>
      </c>
      <c r="BT46" s="121">
        <v>22</v>
      </c>
      <c r="BU46" s="2"/>
      <c r="BV46" s="3"/>
      <c r="BW46" s="3"/>
      <c r="BX46" s="3"/>
      <c r="BY46" s="3"/>
    </row>
    <row r="47" spans="1:77" ht="41.45" customHeight="1">
      <c r="A47" s="64" t="s">
        <v>245</v>
      </c>
      <c r="C47" s="65"/>
      <c r="D47" s="65" t="s">
        <v>64</v>
      </c>
      <c r="E47" s="66">
        <v>168.02008394057214</v>
      </c>
      <c r="F47" s="68">
        <v>99.96631017979979</v>
      </c>
      <c r="G47" s="100" t="s">
        <v>679</v>
      </c>
      <c r="H47" s="65"/>
      <c r="I47" s="69" t="s">
        <v>245</v>
      </c>
      <c r="J47" s="70"/>
      <c r="K47" s="70"/>
      <c r="L47" s="69" t="s">
        <v>2526</v>
      </c>
      <c r="M47" s="73">
        <v>12.227694078722282</v>
      </c>
      <c r="N47" s="74">
        <v>251.2284698486328</v>
      </c>
      <c r="O47" s="74">
        <v>5762.4033203125</v>
      </c>
      <c r="P47" s="75"/>
      <c r="Q47" s="76"/>
      <c r="R47" s="76"/>
      <c r="S47" s="86"/>
      <c r="T47" s="48">
        <v>0</v>
      </c>
      <c r="U47" s="48">
        <v>1</v>
      </c>
      <c r="V47" s="49">
        <v>0</v>
      </c>
      <c r="W47" s="49">
        <v>0.002304</v>
      </c>
      <c r="X47" s="49">
        <v>0.00349</v>
      </c>
      <c r="Y47" s="49">
        <v>0.39461</v>
      </c>
      <c r="Z47" s="49">
        <v>0</v>
      </c>
      <c r="AA47" s="49">
        <v>0</v>
      </c>
      <c r="AB47" s="71">
        <v>47</v>
      </c>
      <c r="AC47" s="71"/>
      <c r="AD47" s="72"/>
      <c r="AE47" s="78" t="s">
        <v>1507</v>
      </c>
      <c r="AF47" s="78">
        <v>304</v>
      </c>
      <c r="AG47" s="78">
        <v>294</v>
      </c>
      <c r="AH47" s="78">
        <v>1451</v>
      </c>
      <c r="AI47" s="78">
        <v>313</v>
      </c>
      <c r="AJ47" s="78"/>
      <c r="AK47" s="78" t="s">
        <v>1688</v>
      </c>
      <c r="AL47" s="78" t="s">
        <v>1852</v>
      </c>
      <c r="AM47" s="78"/>
      <c r="AN47" s="78"/>
      <c r="AO47" s="80">
        <v>40155.135787037034</v>
      </c>
      <c r="AP47" s="78"/>
      <c r="AQ47" s="78" t="b">
        <v>0</v>
      </c>
      <c r="AR47" s="78" t="b">
        <v>0</v>
      </c>
      <c r="AS47" s="78" t="b">
        <v>0</v>
      </c>
      <c r="AT47" s="78" t="s">
        <v>1401</v>
      </c>
      <c r="AU47" s="78">
        <v>28</v>
      </c>
      <c r="AV47" s="83" t="s">
        <v>2235</v>
      </c>
      <c r="AW47" s="78" t="b">
        <v>0</v>
      </c>
      <c r="AX47" s="78" t="s">
        <v>2298</v>
      </c>
      <c r="AY47" s="83" t="s">
        <v>2343</v>
      </c>
      <c r="AZ47" s="78" t="s">
        <v>66</v>
      </c>
      <c r="BA47" s="78" t="str">
        <f>REPLACE(INDEX(GroupVertices[Group],MATCH(Vertices[[#This Row],[Vertex]],GroupVertices[Vertex],0)),1,1,"")</f>
        <v>1</v>
      </c>
      <c r="BB47" s="48"/>
      <c r="BC47" s="48"/>
      <c r="BD47" s="48"/>
      <c r="BE47" s="48"/>
      <c r="BF47" s="48" t="s">
        <v>589</v>
      </c>
      <c r="BG47" s="48" t="s">
        <v>589</v>
      </c>
      <c r="BH47" s="121" t="s">
        <v>3138</v>
      </c>
      <c r="BI47" s="121" t="s">
        <v>3138</v>
      </c>
      <c r="BJ47" s="121" t="s">
        <v>3254</v>
      </c>
      <c r="BK47" s="121" t="s">
        <v>3254</v>
      </c>
      <c r="BL47" s="121">
        <v>2</v>
      </c>
      <c r="BM47" s="124">
        <v>9.090909090909092</v>
      </c>
      <c r="BN47" s="121">
        <v>2</v>
      </c>
      <c r="BO47" s="124">
        <v>9.090909090909092</v>
      </c>
      <c r="BP47" s="121">
        <v>0</v>
      </c>
      <c r="BQ47" s="124">
        <v>0</v>
      </c>
      <c r="BR47" s="121">
        <v>18</v>
      </c>
      <c r="BS47" s="124">
        <v>81.81818181818181</v>
      </c>
      <c r="BT47" s="121">
        <v>22</v>
      </c>
      <c r="BU47" s="2"/>
      <c r="BV47" s="3"/>
      <c r="BW47" s="3"/>
      <c r="BX47" s="3"/>
      <c r="BY47" s="3"/>
    </row>
    <row r="48" spans="1:77" ht="41.45" customHeight="1">
      <c r="A48" s="64" t="s">
        <v>246</v>
      </c>
      <c r="C48" s="65"/>
      <c r="D48" s="65" t="s">
        <v>64</v>
      </c>
      <c r="E48" s="66">
        <v>279.76924067255453</v>
      </c>
      <c r="F48" s="68">
        <v>99.34093534533072</v>
      </c>
      <c r="G48" s="100" t="s">
        <v>680</v>
      </c>
      <c r="H48" s="65"/>
      <c r="I48" s="69" t="s">
        <v>246</v>
      </c>
      <c r="J48" s="70"/>
      <c r="K48" s="70"/>
      <c r="L48" s="69" t="s">
        <v>2527</v>
      </c>
      <c r="M48" s="73">
        <v>220.6442805794488</v>
      </c>
      <c r="N48" s="74">
        <v>7663.8720703125</v>
      </c>
      <c r="O48" s="74">
        <v>352.9058837890625</v>
      </c>
      <c r="P48" s="75"/>
      <c r="Q48" s="76"/>
      <c r="R48" s="76"/>
      <c r="S48" s="86"/>
      <c r="T48" s="48">
        <v>2</v>
      </c>
      <c r="U48" s="48">
        <v>3</v>
      </c>
      <c r="V48" s="49">
        <v>162</v>
      </c>
      <c r="W48" s="49">
        <v>0.0025</v>
      </c>
      <c r="X48" s="49">
        <v>0.005092</v>
      </c>
      <c r="Y48" s="49">
        <v>1.154632</v>
      </c>
      <c r="Z48" s="49">
        <v>0.3333333333333333</v>
      </c>
      <c r="AA48" s="49">
        <v>0</v>
      </c>
      <c r="AB48" s="71">
        <v>48</v>
      </c>
      <c r="AC48" s="71"/>
      <c r="AD48" s="72"/>
      <c r="AE48" s="78" t="s">
        <v>1508</v>
      </c>
      <c r="AF48" s="78">
        <v>4681</v>
      </c>
      <c r="AG48" s="78">
        <v>5473</v>
      </c>
      <c r="AH48" s="78">
        <v>11723</v>
      </c>
      <c r="AI48" s="78">
        <v>5388</v>
      </c>
      <c r="AJ48" s="78"/>
      <c r="AK48" s="78" t="s">
        <v>1689</v>
      </c>
      <c r="AL48" s="78" t="s">
        <v>1853</v>
      </c>
      <c r="AM48" s="83" t="s">
        <v>1975</v>
      </c>
      <c r="AN48" s="78"/>
      <c r="AO48" s="80">
        <v>40368.83841435185</v>
      </c>
      <c r="AP48" s="83" t="s">
        <v>2103</v>
      </c>
      <c r="AQ48" s="78" t="b">
        <v>0</v>
      </c>
      <c r="AR48" s="78" t="b">
        <v>0</v>
      </c>
      <c r="AS48" s="78" t="b">
        <v>0</v>
      </c>
      <c r="AT48" s="78" t="s">
        <v>1401</v>
      </c>
      <c r="AU48" s="78">
        <v>251</v>
      </c>
      <c r="AV48" s="83" t="s">
        <v>2242</v>
      </c>
      <c r="AW48" s="78" t="b">
        <v>0</v>
      </c>
      <c r="AX48" s="78" t="s">
        <v>2298</v>
      </c>
      <c r="AY48" s="83" t="s">
        <v>2344</v>
      </c>
      <c r="AZ48" s="78" t="s">
        <v>66</v>
      </c>
      <c r="BA48" s="78" t="str">
        <f>REPLACE(INDEX(GroupVertices[Group],MATCH(Vertices[[#This Row],[Vertex]],GroupVertices[Vertex],0)),1,1,"")</f>
        <v>8</v>
      </c>
      <c r="BB48" s="48" t="s">
        <v>541</v>
      </c>
      <c r="BC48" s="48" t="s">
        <v>541</v>
      </c>
      <c r="BD48" s="48" t="s">
        <v>571</v>
      </c>
      <c r="BE48" s="48" t="s">
        <v>571</v>
      </c>
      <c r="BF48" s="48" t="s">
        <v>3099</v>
      </c>
      <c r="BG48" s="48" t="s">
        <v>3116</v>
      </c>
      <c r="BH48" s="121" t="s">
        <v>3142</v>
      </c>
      <c r="BI48" s="121" t="s">
        <v>3209</v>
      </c>
      <c r="BJ48" s="121" t="s">
        <v>3257</v>
      </c>
      <c r="BK48" s="121" t="s">
        <v>3257</v>
      </c>
      <c r="BL48" s="121">
        <v>4</v>
      </c>
      <c r="BM48" s="124">
        <v>5.333333333333333</v>
      </c>
      <c r="BN48" s="121">
        <v>2</v>
      </c>
      <c r="BO48" s="124">
        <v>2.6666666666666665</v>
      </c>
      <c r="BP48" s="121">
        <v>0</v>
      </c>
      <c r="BQ48" s="124">
        <v>0</v>
      </c>
      <c r="BR48" s="121">
        <v>69</v>
      </c>
      <c r="BS48" s="124">
        <v>92</v>
      </c>
      <c r="BT48" s="121">
        <v>75</v>
      </c>
      <c r="BU48" s="2"/>
      <c r="BV48" s="3"/>
      <c r="BW48" s="3"/>
      <c r="BX48" s="3"/>
      <c r="BY48" s="3"/>
    </row>
    <row r="49" spans="1:77" ht="41.45" customHeight="1">
      <c r="A49" s="64" t="s">
        <v>247</v>
      </c>
      <c r="C49" s="65"/>
      <c r="D49" s="65" t="s">
        <v>64</v>
      </c>
      <c r="E49" s="66">
        <v>177.3846589592399</v>
      </c>
      <c r="F49" s="68">
        <v>99.9139037928217</v>
      </c>
      <c r="G49" s="100" t="s">
        <v>681</v>
      </c>
      <c r="H49" s="65"/>
      <c r="I49" s="69" t="s">
        <v>247</v>
      </c>
      <c r="J49" s="70"/>
      <c r="K49" s="70"/>
      <c r="L49" s="69" t="s">
        <v>2528</v>
      </c>
      <c r="M49" s="73">
        <v>29.692995978956944</v>
      </c>
      <c r="N49" s="74">
        <v>7814.34619140625</v>
      </c>
      <c r="O49" s="74">
        <v>1905.6917724609375</v>
      </c>
      <c r="P49" s="75"/>
      <c r="Q49" s="76"/>
      <c r="R49" s="76"/>
      <c r="S49" s="86"/>
      <c r="T49" s="48">
        <v>0</v>
      </c>
      <c r="U49" s="48">
        <v>2</v>
      </c>
      <c r="V49" s="49">
        <v>0</v>
      </c>
      <c r="W49" s="49">
        <v>0.001779</v>
      </c>
      <c r="X49" s="49">
        <v>0.000723</v>
      </c>
      <c r="Y49" s="49">
        <v>0.667365</v>
      </c>
      <c r="Z49" s="49">
        <v>0.5</v>
      </c>
      <c r="AA49" s="49">
        <v>0</v>
      </c>
      <c r="AB49" s="71">
        <v>49</v>
      </c>
      <c r="AC49" s="71"/>
      <c r="AD49" s="72"/>
      <c r="AE49" s="78" t="s">
        <v>1509</v>
      </c>
      <c r="AF49" s="78">
        <v>1246</v>
      </c>
      <c r="AG49" s="78">
        <v>728</v>
      </c>
      <c r="AH49" s="78">
        <v>1873</v>
      </c>
      <c r="AI49" s="78">
        <v>3467</v>
      </c>
      <c r="AJ49" s="78"/>
      <c r="AK49" s="78" t="s">
        <v>1690</v>
      </c>
      <c r="AL49" s="78" t="s">
        <v>1854</v>
      </c>
      <c r="AM49" s="83" t="s">
        <v>1976</v>
      </c>
      <c r="AN49" s="78"/>
      <c r="AO49" s="80">
        <v>40623.73318287037</v>
      </c>
      <c r="AP49" s="83" t="s">
        <v>2104</v>
      </c>
      <c r="AQ49" s="78" t="b">
        <v>0</v>
      </c>
      <c r="AR49" s="78" t="b">
        <v>0</v>
      </c>
      <c r="AS49" s="78" t="b">
        <v>0</v>
      </c>
      <c r="AT49" s="78" t="s">
        <v>1401</v>
      </c>
      <c r="AU49" s="78">
        <v>30</v>
      </c>
      <c r="AV49" s="83" t="s">
        <v>2235</v>
      </c>
      <c r="AW49" s="78" t="b">
        <v>0</v>
      </c>
      <c r="AX49" s="78" t="s">
        <v>2298</v>
      </c>
      <c r="AY49" s="83" t="s">
        <v>2345</v>
      </c>
      <c r="AZ49" s="78" t="s">
        <v>66</v>
      </c>
      <c r="BA49" s="78" t="str">
        <f>REPLACE(INDEX(GroupVertices[Group],MATCH(Vertices[[#This Row],[Vertex]],GroupVertices[Vertex],0)),1,1,"")</f>
        <v>8</v>
      </c>
      <c r="BB49" s="48"/>
      <c r="BC49" s="48"/>
      <c r="BD49" s="48"/>
      <c r="BE49" s="48"/>
      <c r="BF49" s="48"/>
      <c r="BG49" s="48"/>
      <c r="BH49" s="121" t="s">
        <v>3143</v>
      </c>
      <c r="BI49" s="121" t="s">
        <v>3143</v>
      </c>
      <c r="BJ49" s="121" t="s">
        <v>3258</v>
      </c>
      <c r="BK49" s="121" t="s">
        <v>3258</v>
      </c>
      <c r="BL49" s="121">
        <v>1</v>
      </c>
      <c r="BM49" s="124">
        <v>4.166666666666667</v>
      </c>
      <c r="BN49" s="121">
        <v>0</v>
      </c>
      <c r="BO49" s="124">
        <v>0</v>
      </c>
      <c r="BP49" s="121">
        <v>0</v>
      </c>
      <c r="BQ49" s="124">
        <v>0</v>
      </c>
      <c r="BR49" s="121">
        <v>23</v>
      </c>
      <c r="BS49" s="124">
        <v>95.83333333333333</v>
      </c>
      <c r="BT49" s="121">
        <v>24</v>
      </c>
      <c r="BU49" s="2"/>
      <c r="BV49" s="3"/>
      <c r="BW49" s="3"/>
      <c r="BX49" s="3"/>
      <c r="BY49" s="3"/>
    </row>
    <row r="50" spans="1:77" ht="41.45" customHeight="1">
      <c r="A50" s="64" t="s">
        <v>248</v>
      </c>
      <c r="C50" s="65"/>
      <c r="D50" s="65" t="s">
        <v>64</v>
      </c>
      <c r="E50" s="66">
        <v>164.00669464685737</v>
      </c>
      <c r="F50" s="68">
        <v>99.98877005993326</v>
      </c>
      <c r="G50" s="100" t="s">
        <v>682</v>
      </c>
      <c r="H50" s="65"/>
      <c r="I50" s="69" t="s">
        <v>248</v>
      </c>
      <c r="J50" s="70"/>
      <c r="K50" s="70"/>
      <c r="L50" s="69" t="s">
        <v>2529</v>
      </c>
      <c r="M50" s="73">
        <v>4.742564692907427</v>
      </c>
      <c r="N50" s="74">
        <v>3170.025634765625</v>
      </c>
      <c r="O50" s="74">
        <v>6949.4560546875</v>
      </c>
      <c r="P50" s="75"/>
      <c r="Q50" s="76"/>
      <c r="R50" s="76"/>
      <c r="S50" s="86"/>
      <c r="T50" s="48">
        <v>0</v>
      </c>
      <c r="U50" s="48">
        <v>1</v>
      </c>
      <c r="V50" s="49">
        <v>0</v>
      </c>
      <c r="W50" s="49">
        <v>0.002304</v>
      </c>
      <c r="X50" s="49">
        <v>0.00349</v>
      </c>
      <c r="Y50" s="49">
        <v>0.39461</v>
      </c>
      <c r="Z50" s="49">
        <v>0</v>
      </c>
      <c r="AA50" s="49">
        <v>0</v>
      </c>
      <c r="AB50" s="71">
        <v>50</v>
      </c>
      <c r="AC50" s="71"/>
      <c r="AD50" s="72"/>
      <c r="AE50" s="78" t="s">
        <v>1510</v>
      </c>
      <c r="AF50" s="78">
        <v>288</v>
      </c>
      <c r="AG50" s="78">
        <v>108</v>
      </c>
      <c r="AH50" s="78">
        <v>1189</v>
      </c>
      <c r="AI50" s="78">
        <v>3523</v>
      </c>
      <c r="AJ50" s="78"/>
      <c r="AK50" s="78" t="s">
        <v>1691</v>
      </c>
      <c r="AL50" s="78" t="s">
        <v>1855</v>
      </c>
      <c r="AM50" s="78"/>
      <c r="AN50" s="78"/>
      <c r="AO50" s="80">
        <v>41585.724641203706</v>
      </c>
      <c r="AP50" s="83" t="s">
        <v>2105</v>
      </c>
      <c r="AQ50" s="78" t="b">
        <v>1</v>
      </c>
      <c r="AR50" s="78" t="b">
        <v>0</v>
      </c>
      <c r="AS50" s="78" t="b">
        <v>1</v>
      </c>
      <c r="AT50" s="78" t="s">
        <v>1401</v>
      </c>
      <c r="AU50" s="78">
        <v>4</v>
      </c>
      <c r="AV50" s="83" t="s">
        <v>2235</v>
      </c>
      <c r="AW50" s="78" t="b">
        <v>0</v>
      </c>
      <c r="AX50" s="78" t="s">
        <v>2298</v>
      </c>
      <c r="AY50" s="83" t="s">
        <v>2346</v>
      </c>
      <c r="AZ50" s="78" t="s">
        <v>66</v>
      </c>
      <c r="BA50" s="78" t="str">
        <f>REPLACE(INDEX(GroupVertices[Group],MATCH(Vertices[[#This Row],[Vertex]],GroupVertices[Vertex],0)),1,1,"")</f>
        <v>1</v>
      </c>
      <c r="BB50" s="48"/>
      <c r="BC50" s="48"/>
      <c r="BD50" s="48"/>
      <c r="BE50" s="48"/>
      <c r="BF50" s="48" t="s">
        <v>589</v>
      </c>
      <c r="BG50" s="48" t="s">
        <v>589</v>
      </c>
      <c r="BH50" s="121" t="s">
        <v>3138</v>
      </c>
      <c r="BI50" s="121" t="s">
        <v>3138</v>
      </c>
      <c r="BJ50" s="121" t="s">
        <v>3254</v>
      </c>
      <c r="BK50" s="121" t="s">
        <v>3254</v>
      </c>
      <c r="BL50" s="121">
        <v>2</v>
      </c>
      <c r="BM50" s="124">
        <v>9.090909090909092</v>
      </c>
      <c r="BN50" s="121">
        <v>2</v>
      </c>
      <c r="BO50" s="124">
        <v>9.090909090909092</v>
      </c>
      <c r="BP50" s="121">
        <v>0</v>
      </c>
      <c r="BQ50" s="124">
        <v>0</v>
      </c>
      <c r="BR50" s="121">
        <v>18</v>
      </c>
      <c r="BS50" s="124">
        <v>81.81818181818181</v>
      </c>
      <c r="BT50" s="121">
        <v>22</v>
      </c>
      <c r="BU50" s="2"/>
      <c r="BV50" s="3"/>
      <c r="BW50" s="3"/>
      <c r="BX50" s="3"/>
      <c r="BY50" s="3"/>
    </row>
    <row r="51" spans="1:77" ht="41.45" customHeight="1">
      <c r="A51" s="64" t="s">
        <v>249</v>
      </c>
      <c r="C51" s="65"/>
      <c r="D51" s="65" t="s">
        <v>64</v>
      </c>
      <c r="E51" s="66">
        <v>561.3753894482065</v>
      </c>
      <c r="F51" s="68">
        <v>97.76500042263216</v>
      </c>
      <c r="G51" s="100" t="s">
        <v>683</v>
      </c>
      <c r="H51" s="65"/>
      <c r="I51" s="69" t="s">
        <v>249</v>
      </c>
      <c r="J51" s="70"/>
      <c r="K51" s="70"/>
      <c r="L51" s="69" t="s">
        <v>2530</v>
      </c>
      <c r="M51" s="73">
        <v>745.8508591507912</v>
      </c>
      <c r="N51" s="74">
        <v>5515.36474609375</v>
      </c>
      <c r="O51" s="74">
        <v>1055.2957763671875</v>
      </c>
      <c r="P51" s="75"/>
      <c r="Q51" s="76"/>
      <c r="R51" s="76"/>
      <c r="S51" s="86"/>
      <c r="T51" s="48">
        <v>0</v>
      </c>
      <c r="U51" s="48">
        <v>7</v>
      </c>
      <c r="V51" s="49">
        <v>985.4</v>
      </c>
      <c r="W51" s="49">
        <v>0.002525</v>
      </c>
      <c r="X51" s="49">
        <v>0.007329</v>
      </c>
      <c r="Y51" s="49">
        <v>1.890466</v>
      </c>
      <c r="Z51" s="49">
        <v>0.11904761904761904</v>
      </c>
      <c r="AA51" s="49">
        <v>0</v>
      </c>
      <c r="AB51" s="71">
        <v>51</v>
      </c>
      <c r="AC51" s="71"/>
      <c r="AD51" s="72"/>
      <c r="AE51" s="78" t="s">
        <v>1511</v>
      </c>
      <c r="AF51" s="78">
        <v>9308</v>
      </c>
      <c r="AG51" s="78">
        <v>18524</v>
      </c>
      <c r="AH51" s="78">
        <v>101160</v>
      </c>
      <c r="AI51" s="78">
        <v>125293</v>
      </c>
      <c r="AJ51" s="78"/>
      <c r="AK51" s="78" t="s">
        <v>1692</v>
      </c>
      <c r="AL51" s="78" t="s">
        <v>1856</v>
      </c>
      <c r="AM51" s="83" t="s">
        <v>1977</v>
      </c>
      <c r="AN51" s="78"/>
      <c r="AO51" s="80">
        <v>39987.115219907406</v>
      </c>
      <c r="AP51" s="83" t="s">
        <v>2106</v>
      </c>
      <c r="AQ51" s="78" t="b">
        <v>0</v>
      </c>
      <c r="AR51" s="78" t="b">
        <v>0</v>
      </c>
      <c r="AS51" s="78" t="b">
        <v>1</v>
      </c>
      <c r="AT51" s="78" t="s">
        <v>1401</v>
      </c>
      <c r="AU51" s="78">
        <v>1071</v>
      </c>
      <c r="AV51" s="83" t="s">
        <v>2237</v>
      </c>
      <c r="AW51" s="78" t="b">
        <v>0</v>
      </c>
      <c r="AX51" s="78" t="s">
        <v>2298</v>
      </c>
      <c r="AY51" s="83" t="s">
        <v>2347</v>
      </c>
      <c r="AZ51" s="78" t="s">
        <v>66</v>
      </c>
      <c r="BA51" s="78" t="str">
        <f>REPLACE(INDEX(GroupVertices[Group],MATCH(Vertices[[#This Row],[Vertex]],GroupVertices[Vertex],0)),1,1,"")</f>
        <v>3</v>
      </c>
      <c r="BB51" s="48" t="s">
        <v>542</v>
      </c>
      <c r="BC51" s="48" t="s">
        <v>542</v>
      </c>
      <c r="BD51" s="48" t="s">
        <v>572</v>
      </c>
      <c r="BE51" s="48" t="s">
        <v>572</v>
      </c>
      <c r="BF51" s="48" t="s">
        <v>3100</v>
      </c>
      <c r="BG51" s="48" t="s">
        <v>3117</v>
      </c>
      <c r="BH51" s="121" t="s">
        <v>3144</v>
      </c>
      <c r="BI51" s="121" t="s">
        <v>3210</v>
      </c>
      <c r="BJ51" s="121" t="s">
        <v>3259</v>
      </c>
      <c r="BK51" s="121" t="s">
        <v>3259</v>
      </c>
      <c r="BL51" s="121">
        <v>2</v>
      </c>
      <c r="BM51" s="124">
        <v>5.555555555555555</v>
      </c>
      <c r="BN51" s="121">
        <v>0</v>
      </c>
      <c r="BO51" s="124">
        <v>0</v>
      </c>
      <c r="BP51" s="121">
        <v>0</v>
      </c>
      <c r="BQ51" s="124">
        <v>0</v>
      </c>
      <c r="BR51" s="121">
        <v>34</v>
      </c>
      <c r="BS51" s="124">
        <v>94.44444444444444</v>
      </c>
      <c r="BT51" s="121">
        <v>36</v>
      </c>
      <c r="BU51" s="2"/>
      <c r="BV51" s="3"/>
      <c r="BW51" s="3"/>
      <c r="BX51" s="3"/>
      <c r="BY51" s="3"/>
    </row>
    <row r="52" spans="1:77" ht="41.45" customHeight="1">
      <c r="A52" s="64" t="s">
        <v>371</v>
      </c>
      <c r="C52" s="65"/>
      <c r="D52" s="65" t="s">
        <v>64</v>
      </c>
      <c r="E52" s="66">
        <v>827.3811056466772</v>
      </c>
      <c r="F52" s="68">
        <v>96.27636922754918</v>
      </c>
      <c r="G52" s="100" t="s">
        <v>2261</v>
      </c>
      <c r="H52" s="65"/>
      <c r="I52" s="69" t="s">
        <v>371</v>
      </c>
      <c r="J52" s="70"/>
      <c r="K52" s="70"/>
      <c r="L52" s="69" t="s">
        <v>2531</v>
      </c>
      <c r="M52" s="73">
        <v>1241.9620154321112</v>
      </c>
      <c r="N52" s="74">
        <v>6213.05322265625</v>
      </c>
      <c r="O52" s="74">
        <v>461.9755554199219</v>
      </c>
      <c r="P52" s="75"/>
      <c r="Q52" s="76"/>
      <c r="R52" s="76"/>
      <c r="S52" s="86"/>
      <c r="T52" s="48">
        <v>1</v>
      </c>
      <c r="U52" s="48">
        <v>0</v>
      </c>
      <c r="V52" s="49">
        <v>0</v>
      </c>
      <c r="W52" s="49">
        <v>0.001783</v>
      </c>
      <c r="X52" s="49">
        <v>0.000536</v>
      </c>
      <c r="Y52" s="49">
        <v>0.379557</v>
      </c>
      <c r="Z52" s="49">
        <v>0</v>
      </c>
      <c r="AA52" s="49">
        <v>0</v>
      </c>
      <c r="AB52" s="71">
        <v>52</v>
      </c>
      <c r="AC52" s="71"/>
      <c r="AD52" s="72"/>
      <c r="AE52" s="78" t="s">
        <v>1512</v>
      </c>
      <c r="AF52" s="78">
        <v>27910</v>
      </c>
      <c r="AG52" s="78">
        <v>30852</v>
      </c>
      <c r="AH52" s="78">
        <v>55824</v>
      </c>
      <c r="AI52" s="78">
        <v>21035</v>
      </c>
      <c r="AJ52" s="78"/>
      <c r="AK52" s="78" t="s">
        <v>1693</v>
      </c>
      <c r="AL52" s="78" t="s">
        <v>1857</v>
      </c>
      <c r="AM52" s="83" t="s">
        <v>1978</v>
      </c>
      <c r="AN52" s="78"/>
      <c r="AO52" s="80">
        <v>41469.006527777776</v>
      </c>
      <c r="AP52" s="83" t="s">
        <v>2107</v>
      </c>
      <c r="AQ52" s="78" t="b">
        <v>0</v>
      </c>
      <c r="AR52" s="78" t="b">
        <v>0</v>
      </c>
      <c r="AS52" s="78" t="b">
        <v>1</v>
      </c>
      <c r="AT52" s="78" t="s">
        <v>1401</v>
      </c>
      <c r="AU52" s="78">
        <v>738</v>
      </c>
      <c r="AV52" s="83" t="s">
        <v>2244</v>
      </c>
      <c r="AW52" s="78" t="b">
        <v>0</v>
      </c>
      <c r="AX52" s="78" t="s">
        <v>2298</v>
      </c>
      <c r="AY52" s="83" t="s">
        <v>2348</v>
      </c>
      <c r="AZ52" s="78" t="s">
        <v>65</v>
      </c>
      <c r="BA52" s="78" t="str">
        <f>REPLACE(INDEX(GroupVertices[Group],MATCH(Vertices[[#This Row],[Vertex]],GroupVertices[Vertex],0)),1,1,"")</f>
        <v>3</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372</v>
      </c>
      <c r="C53" s="65"/>
      <c r="D53" s="65" t="s">
        <v>64</v>
      </c>
      <c r="E53" s="66">
        <v>1000</v>
      </c>
      <c r="F53" s="68">
        <v>92.70754257515809</v>
      </c>
      <c r="G53" s="100" t="s">
        <v>2262</v>
      </c>
      <c r="H53" s="65"/>
      <c r="I53" s="69" t="s">
        <v>372</v>
      </c>
      <c r="J53" s="70"/>
      <c r="K53" s="70"/>
      <c r="L53" s="69" t="s">
        <v>2532</v>
      </c>
      <c r="M53" s="73">
        <v>2431.332977785649</v>
      </c>
      <c r="N53" s="74">
        <v>5529.3046875</v>
      </c>
      <c r="O53" s="74">
        <v>427.3692321777344</v>
      </c>
      <c r="P53" s="75"/>
      <c r="Q53" s="76"/>
      <c r="R53" s="76"/>
      <c r="S53" s="86"/>
      <c r="T53" s="48">
        <v>1</v>
      </c>
      <c r="U53" s="48">
        <v>0</v>
      </c>
      <c r="V53" s="49">
        <v>0</v>
      </c>
      <c r="W53" s="49">
        <v>0.001783</v>
      </c>
      <c r="X53" s="49">
        <v>0.000536</v>
      </c>
      <c r="Y53" s="49">
        <v>0.379557</v>
      </c>
      <c r="Z53" s="49">
        <v>0</v>
      </c>
      <c r="AA53" s="49">
        <v>0</v>
      </c>
      <c r="AB53" s="71">
        <v>53</v>
      </c>
      <c r="AC53" s="71"/>
      <c r="AD53" s="72"/>
      <c r="AE53" s="78" t="s">
        <v>1513</v>
      </c>
      <c r="AF53" s="78">
        <v>12382</v>
      </c>
      <c r="AG53" s="78">
        <v>60407</v>
      </c>
      <c r="AH53" s="78">
        <v>43129</v>
      </c>
      <c r="AI53" s="78">
        <v>34624</v>
      </c>
      <c r="AJ53" s="78"/>
      <c r="AK53" s="78" t="s">
        <v>1694</v>
      </c>
      <c r="AL53" s="78" t="s">
        <v>1858</v>
      </c>
      <c r="AM53" s="83" t="s">
        <v>1979</v>
      </c>
      <c r="AN53" s="78"/>
      <c r="AO53" s="80">
        <v>40755.05298611111</v>
      </c>
      <c r="AP53" s="83" t="s">
        <v>2108</v>
      </c>
      <c r="AQ53" s="78" t="b">
        <v>0</v>
      </c>
      <c r="AR53" s="78" t="b">
        <v>0</v>
      </c>
      <c r="AS53" s="78" t="b">
        <v>0</v>
      </c>
      <c r="AT53" s="78" t="s">
        <v>1401</v>
      </c>
      <c r="AU53" s="78">
        <v>973</v>
      </c>
      <c r="AV53" s="83" t="s">
        <v>2234</v>
      </c>
      <c r="AW53" s="78" t="b">
        <v>1</v>
      </c>
      <c r="AX53" s="78" t="s">
        <v>2298</v>
      </c>
      <c r="AY53" s="83" t="s">
        <v>2349</v>
      </c>
      <c r="AZ53" s="78" t="s">
        <v>65</v>
      </c>
      <c r="BA53" s="78" t="str">
        <f>REPLACE(INDEX(GroupVertices[Group],MATCH(Vertices[[#This Row],[Vertex]],GroupVertices[Vertex],0)),1,1,"")</f>
        <v>3</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373</v>
      </c>
      <c r="C54" s="65"/>
      <c r="D54" s="65" t="s">
        <v>64</v>
      </c>
      <c r="E54" s="66">
        <v>453.98485979864563</v>
      </c>
      <c r="F54" s="68">
        <v>98.3659833442681</v>
      </c>
      <c r="G54" s="100" t="s">
        <v>2263</v>
      </c>
      <c r="H54" s="65"/>
      <c r="I54" s="69" t="s">
        <v>373</v>
      </c>
      <c r="J54" s="70"/>
      <c r="K54" s="70"/>
      <c r="L54" s="69" t="s">
        <v>2533</v>
      </c>
      <c r="M54" s="73">
        <v>545.5632841335839</v>
      </c>
      <c r="N54" s="74">
        <v>4837.11279296875</v>
      </c>
      <c r="O54" s="74">
        <v>449.13720703125</v>
      </c>
      <c r="P54" s="75"/>
      <c r="Q54" s="76"/>
      <c r="R54" s="76"/>
      <c r="S54" s="86"/>
      <c r="T54" s="48">
        <v>1</v>
      </c>
      <c r="U54" s="48">
        <v>0</v>
      </c>
      <c r="V54" s="49">
        <v>0</v>
      </c>
      <c r="W54" s="49">
        <v>0.001783</v>
      </c>
      <c r="X54" s="49">
        <v>0.000536</v>
      </c>
      <c r="Y54" s="49">
        <v>0.379557</v>
      </c>
      <c r="Z54" s="49">
        <v>0</v>
      </c>
      <c r="AA54" s="49">
        <v>0</v>
      </c>
      <c r="AB54" s="71">
        <v>54</v>
      </c>
      <c r="AC54" s="71"/>
      <c r="AD54" s="72"/>
      <c r="AE54" s="78" t="s">
        <v>1514</v>
      </c>
      <c r="AF54" s="78">
        <v>11662</v>
      </c>
      <c r="AG54" s="78">
        <v>13547</v>
      </c>
      <c r="AH54" s="78">
        <v>28993</v>
      </c>
      <c r="AI54" s="78">
        <v>43284</v>
      </c>
      <c r="AJ54" s="78"/>
      <c r="AK54" s="78" t="s">
        <v>1695</v>
      </c>
      <c r="AL54" s="78" t="s">
        <v>1859</v>
      </c>
      <c r="AM54" s="83" t="s">
        <v>1980</v>
      </c>
      <c r="AN54" s="78"/>
      <c r="AO54" s="80">
        <v>39236.2387962963</v>
      </c>
      <c r="AP54" s="83" t="s">
        <v>2109</v>
      </c>
      <c r="AQ54" s="78" t="b">
        <v>0</v>
      </c>
      <c r="AR54" s="78" t="b">
        <v>0</v>
      </c>
      <c r="AS54" s="78" t="b">
        <v>0</v>
      </c>
      <c r="AT54" s="78" t="s">
        <v>1401</v>
      </c>
      <c r="AU54" s="78">
        <v>679</v>
      </c>
      <c r="AV54" s="83" t="s">
        <v>2245</v>
      </c>
      <c r="AW54" s="78" t="b">
        <v>0</v>
      </c>
      <c r="AX54" s="78" t="s">
        <v>2298</v>
      </c>
      <c r="AY54" s="83" t="s">
        <v>2350</v>
      </c>
      <c r="AZ54" s="78" t="s">
        <v>65</v>
      </c>
      <c r="BA54" s="78" t="str">
        <f>REPLACE(INDEX(GroupVertices[Group],MATCH(Vertices[[#This Row],[Vertex]],GroupVertices[Vertex],0)),1,1,"")</f>
        <v>3</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331</v>
      </c>
      <c r="C55" s="65"/>
      <c r="D55" s="65" t="s">
        <v>64</v>
      </c>
      <c r="E55" s="66">
        <v>492.5436053248191</v>
      </c>
      <c r="F55" s="68">
        <v>98.15019944212555</v>
      </c>
      <c r="G55" s="100" t="s">
        <v>755</v>
      </c>
      <c r="H55" s="65"/>
      <c r="I55" s="69" t="s">
        <v>331</v>
      </c>
      <c r="J55" s="70"/>
      <c r="K55" s="70"/>
      <c r="L55" s="69" t="s">
        <v>2534</v>
      </c>
      <c r="M55" s="73">
        <v>617.4768659209557</v>
      </c>
      <c r="N55" s="74">
        <v>4966.5673828125</v>
      </c>
      <c r="O55" s="74">
        <v>1736.4761962890625</v>
      </c>
      <c r="P55" s="75"/>
      <c r="Q55" s="76"/>
      <c r="R55" s="76"/>
      <c r="S55" s="86"/>
      <c r="T55" s="48">
        <v>2</v>
      </c>
      <c r="U55" s="48">
        <v>5</v>
      </c>
      <c r="V55" s="49">
        <v>138.666667</v>
      </c>
      <c r="W55" s="49">
        <v>0.002882</v>
      </c>
      <c r="X55" s="49">
        <v>0.013284</v>
      </c>
      <c r="Y55" s="49">
        <v>1.35384</v>
      </c>
      <c r="Z55" s="49">
        <v>0.5666666666666667</v>
      </c>
      <c r="AA55" s="49">
        <v>0.16666666666666666</v>
      </c>
      <c r="AB55" s="71">
        <v>55</v>
      </c>
      <c r="AC55" s="71"/>
      <c r="AD55" s="72"/>
      <c r="AE55" s="78" t="s">
        <v>1515</v>
      </c>
      <c r="AF55" s="78">
        <v>13548</v>
      </c>
      <c r="AG55" s="78">
        <v>15334</v>
      </c>
      <c r="AH55" s="78">
        <v>45762</v>
      </c>
      <c r="AI55" s="78">
        <v>41420</v>
      </c>
      <c r="AJ55" s="78"/>
      <c r="AK55" s="78" t="s">
        <v>1696</v>
      </c>
      <c r="AL55" s="78" t="s">
        <v>1860</v>
      </c>
      <c r="AM55" s="83" t="s">
        <v>1981</v>
      </c>
      <c r="AN55" s="78"/>
      <c r="AO55" s="80">
        <v>39891.70306712963</v>
      </c>
      <c r="AP55" s="83" t="s">
        <v>2110</v>
      </c>
      <c r="AQ55" s="78" t="b">
        <v>1</v>
      </c>
      <c r="AR55" s="78" t="b">
        <v>0</v>
      </c>
      <c r="AS55" s="78" t="b">
        <v>1</v>
      </c>
      <c r="AT55" s="78" t="s">
        <v>1401</v>
      </c>
      <c r="AU55" s="78">
        <v>284</v>
      </c>
      <c r="AV55" s="83" t="s">
        <v>2235</v>
      </c>
      <c r="AW55" s="78" t="b">
        <v>0</v>
      </c>
      <c r="AX55" s="78" t="s">
        <v>2298</v>
      </c>
      <c r="AY55" s="83" t="s">
        <v>2351</v>
      </c>
      <c r="AZ55" s="78" t="s">
        <v>66</v>
      </c>
      <c r="BA55" s="78" t="str">
        <f>REPLACE(INDEX(GroupVertices[Group],MATCH(Vertices[[#This Row],[Vertex]],GroupVertices[Vertex],0)),1,1,"")</f>
        <v>3</v>
      </c>
      <c r="BB55" s="48"/>
      <c r="BC55" s="48"/>
      <c r="BD55" s="48"/>
      <c r="BE55" s="48"/>
      <c r="BF55" s="48" t="s">
        <v>3101</v>
      </c>
      <c r="BG55" s="48" t="s">
        <v>3118</v>
      </c>
      <c r="BH55" s="121" t="s">
        <v>3145</v>
      </c>
      <c r="BI55" s="121" t="s">
        <v>3211</v>
      </c>
      <c r="BJ55" s="121" t="s">
        <v>3260</v>
      </c>
      <c r="BK55" s="121" t="s">
        <v>3260</v>
      </c>
      <c r="BL55" s="121">
        <v>8</v>
      </c>
      <c r="BM55" s="124">
        <v>6.722689075630252</v>
      </c>
      <c r="BN55" s="121">
        <v>2</v>
      </c>
      <c r="BO55" s="124">
        <v>1.680672268907563</v>
      </c>
      <c r="BP55" s="121">
        <v>0</v>
      </c>
      <c r="BQ55" s="124">
        <v>0</v>
      </c>
      <c r="BR55" s="121">
        <v>109</v>
      </c>
      <c r="BS55" s="124">
        <v>91.59663865546219</v>
      </c>
      <c r="BT55" s="121">
        <v>119</v>
      </c>
      <c r="BU55" s="2"/>
      <c r="BV55" s="3"/>
      <c r="BW55" s="3"/>
      <c r="BX55" s="3"/>
      <c r="BY55" s="3"/>
    </row>
    <row r="56" spans="1:77" ht="41.45" customHeight="1">
      <c r="A56" s="64" t="s">
        <v>309</v>
      </c>
      <c r="C56" s="65"/>
      <c r="D56" s="65" t="s">
        <v>64</v>
      </c>
      <c r="E56" s="66">
        <v>839.378118804233</v>
      </c>
      <c r="F56" s="68">
        <v>96.20923109123622</v>
      </c>
      <c r="G56" s="100" t="s">
        <v>733</v>
      </c>
      <c r="H56" s="65"/>
      <c r="I56" s="69" t="s">
        <v>309</v>
      </c>
      <c r="J56" s="70"/>
      <c r="K56" s="70"/>
      <c r="L56" s="69" t="s">
        <v>2535</v>
      </c>
      <c r="M56" s="73">
        <v>1264.3369183273428</v>
      </c>
      <c r="N56" s="74">
        <v>5897.35302734375</v>
      </c>
      <c r="O56" s="74">
        <v>1772.702880859375</v>
      </c>
      <c r="P56" s="75"/>
      <c r="Q56" s="76"/>
      <c r="R56" s="76"/>
      <c r="S56" s="86"/>
      <c r="T56" s="48">
        <v>6</v>
      </c>
      <c r="U56" s="48">
        <v>8</v>
      </c>
      <c r="V56" s="49">
        <v>257.233333</v>
      </c>
      <c r="W56" s="49">
        <v>0.002924</v>
      </c>
      <c r="X56" s="49">
        <v>0.01753</v>
      </c>
      <c r="Y56" s="49">
        <v>2.346912</v>
      </c>
      <c r="Z56" s="49">
        <v>0.3090909090909091</v>
      </c>
      <c r="AA56" s="49">
        <v>0.2727272727272727</v>
      </c>
      <c r="AB56" s="71">
        <v>56</v>
      </c>
      <c r="AC56" s="71"/>
      <c r="AD56" s="72"/>
      <c r="AE56" s="78" t="s">
        <v>1516</v>
      </c>
      <c r="AF56" s="78">
        <v>17871</v>
      </c>
      <c r="AG56" s="78">
        <v>31408</v>
      </c>
      <c r="AH56" s="78">
        <v>78576</v>
      </c>
      <c r="AI56" s="78">
        <v>136946</v>
      </c>
      <c r="AJ56" s="78"/>
      <c r="AK56" s="78" t="s">
        <v>1697</v>
      </c>
      <c r="AL56" s="78" t="s">
        <v>1861</v>
      </c>
      <c r="AM56" s="83" t="s">
        <v>1982</v>
      </c>
      <c r="AN56" s="78"/>
      <c r="AO56" s="80">
        <v>41553.1415625</v>
      </c>
      <c r="AP56" s="83" t="s">
        <v>2111</v>
      </c>
      <c r="AQ56" s="78" t="b">
        <v>0</v>
      </c>
      <c r="AR56" s="78" t="b">
        <v>0</v>
      </c>
      <c r="AS56" s="78" t="b">
        <v>1</v>
      </c>
      <c r="AT56" s="78" t="s">
        <v>1401</v>
      </c>
      <c r="AU56" s="78">
        <v>375</v>
      </c>
      <c r="AV56" s="83" t="s">
        <v>2235</v>
      </c>
      <c r="AW56" s="78" t="b">
        <v>0</v>
      </c>
      <c r="AX56" s="78" t="s">
        <v>2298</v>
      </c>
      <c r="AY56" s="83" t="s">
        <v>2352</v>
      </c>
      <c r="AZ56" s="78" t="s">
        <v>66</v>
      </c>
      <c r="BA56" s="78" t="str">
        <f>REPLACE(INDEX(GroupVertices[Group],MATCH(Vertices[[#This Row],[Vertex]],GroupVertices[Vertex],0)),1,1,"")</f>
        <v>3</v>
      </c>
      <c r="BB56" s="48" t="s">
        <v>2763</v>
      </c>
      <c r="BC56" s="48" t="s">
        <v>2763</v>
      </c>
      <c r="BD56" s="48" t="s">
        <v>2780</v>
      </c>
      <c r="BE56" s="48" t="s">
        <v>2780</v>
      </c>
      <c r="BF56" s="48" t="s">
        <v>3102</v>
      </c>
      <c r="BG56" s="48" t="s">
        <v>3119</v>
      </c>
      <c r="BH56" s="121" t="s">
        <v>3146</v>
      </c>
      <c r="BI56" s="121" t="s">
        <v>3212</v>
      </c>
      <c r="BJ56" s="121" t="s">
        <v>3261</v>
      </c>
      <c r="BK56" s="121" t="s">
        <v>3261</v>
      </c>
      <c r="BL56" s="121">
        <v>13</v>
      </c>
      <c r="BM56" s="124">
        <v>5.284552845528455</v>
      </c>
      <c r="BN56" s="121">
        <v>6</v>
      </c>
      <c r="BO56" s="124">
        <v>2.4390243902439024</v>
      </c>
      <c r="BP56" s="121">
        <v>0</v>
      </c>
      <c r="BQ56" s="124">
        <v>0</v>
      </c>
      <c r="BR56" s="121">
        <v>227</v>
      </c>
      <c r="BS56" s="124">
        <v>92.27642276422765</v>
      </c>
      <c r="BT56" s="121">
        <v>246</v>
      </c>
      <c r="BU56" s="2"/>
      <c r="BV56" s="3"/>
      <c r="BW56" s="3"/>
      <c r="BX56" s="3"/>
      <c r="BY56" s="3"/>
    </row>
    <row r="57" spans="1:77" ht="41.45" customHeight="1">
      <c r="A57" s="64" t="s">
        <v>263</v>
      </c>
      <c r="C57" s="65"/>
      <c r="D57" s="65" t="s">
        <v>64</v>
      </c>
      <c r="E57" s="66">
        <v>182.71426732239874</v>
      </c>
      <c r="F57" s="68">
        <v>99.88407803802079</v>
      </c>
      <c r="G57" s="100" t="s">
        <v>697</v>
      </c>
      <c r="H57" s="65"/>
      <c r="I57" s="69" t="s">
        <v>263</v>
      </c>
      <c r="J57" s="70"/>
      <c r="K57" s="70"/>
      <c r="L57" s="69" t="s">
        <v>2536</v>
      </c>
      <c r="M57" s="73">
        <v>39.63292586227022</v>
      </c>
      <c r="N57" s="74">
        <v>5351.06005859375</v>
      </c>
      <c r="O57" s="74">
        <v>1691.3922119140625</v>
      </c>
      <c r="P57" s="75"/>
      <c r="Q57" s="76"/>
      <c r="R57" s="76"/>
      <c r="S57" s="86"/>
      <c r="T57" s="48">
        <v>1</v>
      </c>
      <c r="U57" s="48">
        <v>3</v>
      </c>
      <c r="V57" s="49">
        <v>4</v>
      </c>
      <c r="W57" s="49">
        <v>0.002506</v>
      </c>
      <c r="X57" s="49">
        <v>0.008762</v>
      </c>
      <c r="Y57" s="49">
        <v>0.921481</v>
      </c>
      <c r="Z57" s="49">
        <v>0.5833333333333334</v>
      </c>
      <c r="AA57" s="49">
        <v>0</v>
      </c>
      <c r="AB57" s="71">
        <v>57</v>
      </c>
      <c r="AC57" s="71"/>
      <c r="AD57" s="72"/>
      <c r="AE57" s="78" t="s">
        <v>1517</v>
      </c>
      <c r="AF57" s="78">
        <v>3433</v>
      </c>
      <c r="AG57" s="78">
        <v>975</v>
      </c>
      <c r="AH57" s="78">
        <v>28317</v>
      </c>
      <c r="AI57" s="78">
        <v>63315</v>
      </c>
      <c r="AJ57" s="78"/>
      <c r="AK57" s="78" t="s">
        <v>1698</v>
      </c>
      <c r="AL57" s="78" t="s">
        <v>1862</v>
      </c>
      <c r="AM57" s="83" t="s">
        <v>1983</v>
      </c>
      <c r="AN57" s="78"/>
      <c r="AO57" s="80">
        <v>41362.8171875</v>
      </c>
      <c r="AP57" s="83" t="s">
        <v>2112</v>
      </c>
      <c r="AQ57" s="78" t="b">
        <v>0</v>
      </c>
      <c r="AR57" s="78" t="b">
        <v>0</v>
      </c>
      <c r="AS57" s="78" t="b">
        <v>1</v>
      </c>
      <c r="AT57" s="78" t="s">
        <v>1401</v>
      </c>
      <c r="AU57" s="78">
        <v>49</v>
      </c>
      <c r="AV57" s="83" t="s">
        <v>2235</v>
      </c>
      <c r="AW57" s="78" t="b">
        <v>0</v>
      </c>
      <c r="AX57" s="78" t="s">
        <v>2298</v>
      </c>
      <c r="AY57" s="83" t="s">
        <v>2353</v>
      </c>
      <c r="AZ57" s="78" t="s">
        <v>66</v>
      </c>
      <c r="BA57" s="78" t="str">
        <f>REPLACE(INDEX(GroupVertices[Group],MATCH(Vertices[[#This Row],[Vertex]],GroupVertices[Vertex],0)),1,1,"")</f>
        <v>3</v>
      </c>
      <c r="BB57" s="48"/>
      <c r="BC57" s="48"/>
      <c r="BD57" s="48"/>
      <c r="BE57" s="48"/>
      <c r="BF57" s="48" t="s">
        <v>619</v>
      </c>
      <c r="BG57" s="48" t="s">
        <v>619</v>
      </c>
      <c r="BH57" s="121" t="s">
        <v>3147</v>
      </c>
      <c r="BI57" s="121" t="s">
        <v>3147</v>
      </c>
      <c r="BJ57" s="121" t="s">
        <v>3262</v>
      </c>
      <c r="BK57" s="121" t="s">
        <v>3262</v>
      </c>
      <c r="BL57" s="121">
        <v>0</v>
      </c>
      <c r="BM57" s="124">
        <v>0</v>
      </c>
      <c r="BN57" s="121">
        <v>0</v>
      </c>
      <c r="BO57" s="124">
        <v>0</v>
      </c>
      <c r="BP57" s="121">
        <v>0</v>
      </c>
      <c r="BQ57" s="124">
        <v>0</v>
      </c>
      <c r="BR57" s="121">
        <v>16</v>
      </c>
      <c r="BS57" s="124">
        <v>100</v>
      </c>
      <c r="BT57" s="121">
        <v>16</v>
      </c>
      <c r="BU57" s="2"/>
      <c r="BV57" s="3"/>
      <c r="BW57" s="3"/>
      <c r="BX57" s="3"/>
      <c r="BY57" s="3"/>
    </row>
    <row r="58" spans="1:77" ht="41.45" customHeight="1">
      <c r="A58" s="64" t="s">
        <v>250</v>
      </c>
      <c r="C58" s="65"/>
      <c r="D58" s="65" t="s">
        <v>64</v>
      </c>
      <c r="E58" s="66">
        <v>173.15549604758348</v>
      </c>
      <c r="F58" s="68">
        <v>99.93757119339244</v>
      </c>
      <c r="G58" s="100" t="s">
        <v>684</v>
      </c>
      <c r="H58" s="65"/>
      <c r="I58" s="69" t="s">
        <v>250</v>
      </c>
      <c r="J58" s="70"/>
      <c r="K58" s="70"/>
      <c r="L58" s="69" t="s">
        <v>2537</v>
      </c>
      <c r="M58" s="73">
        <v>21.805440282076773</v>
      </c>
      <c r="N58" s="74">
        <v>3217.6591796875</v>
      </c>
      <c r="O58" s="74">
        <v>3364.761962890625</v>
      </c>
      <c r="P58" s="75"/>
      <c r="Q58" s="76"/>
      <c r="R58" s="76"/>
      <c r="S58" s="86"/>
      <c r="T58" s="48">
        <v>0</v>
      </c>
      <c r="U58" s="48">
        <v>1</v>
      </c>
      <c r="V58" s="49">
        <v>0</v>
      </c>
      <c r="W58" s="49">
        <v>0.002304</v>
      </c>
      <c r="X58" s="49">
        <v>0.00349</v>
      </c>
      <c r="Y58" s="49">
        <v>0.39461</v>
      </c>
      <c r="Z58" s="49">
        <v>0</v>
      </c>
      <c r="AA58" s="49">
        <v>0</v>
      </c>
      <c r="AB58" s="71">
        <v>58</v>
      </c>
      <c r="AC58" s="71"/>
      <c r="AD58" s="72"/>
      <c r="AE58" s="78" t="s">
        <v>1518</v>
      </c>
      <c r="AF58" s="78">
        <v>600</v>
      </c>
      <c r="AG58" s="78">
        <v>532</v>
      </c>
      <c r="AH58" s="78">
        <v>1693</v>
      </c>
      <c r="AI58" s="78">
        <v>2149</v>
      </c>
      <c r="AJ58" s="78"/>
      <c r="AK58" s="78" t="s">
        <v>1699</v>
      </c>
      <c r="AL58" s="78" t="s">
        <v>1863</v>
      </c>
      <c r="AM58" s="78"/>
      <c r="AN58" s="78"/>
      <c r="AO58" s="80">
        <v>41959.81337962963</v>
      </c>
      <c r="AP58" s="83" t="s">
        <v>2113</v>
      </c>
      <c r="AQ58" s="78" t="b">
        <v>0</v>
      </c>
      <c r="AR58" s="78" t="b">
        <v>0</v>
      </c>
      <c r="AS58" s="78" t="b">
        <v>1</v>
      </c>
      <c r="AT58" s="78" t="s">
        <v>1401</v>
      </c>
      <c r="AU58" s="78">
        <v>76</v>
      </c>
      <c r="AV58" s="83" t="s">
        <v>2235</v>
      </c>
      <c r="AW58" s="78" t="b">
        <v>0</v>
      </c>
      <c r="AX58" s="78" t="s">
        <v>2298</v>
      </c>
      <c r="AY58" s="83" t="s">
        <v>2354</v>
      </c>
      <c r="AZ58" s="78" t="s">
        <v>66</v>
      </c>
      <c r="BA58" s="78" t="str">
        <f>REPLACE(INDEX(GroupVertices[Group],MATCH(Vertices[[#This Row],[Vertex]],GroupVertices[Vertex],0)),1,1,"")</f>
        <v>1</v>
      </c>
      <c r="BB58" s="48"/>
      <c r="BC58" s="48"/>
      <c r="BD58" s="48"/>
      <c r="BE58" s="48"/>
      <c r="BF58" s="48" t="s">
        <v>589</v>
      </c>
      <c r="BG58" s="48" t="s">
        <v>589</v>
      </c>
      <c r="BH58" s="121" t="s">
        <v>3138</v>
      </c>
      <c r="BI58" s="121" t="s">
        <v>3138</v>
      </c>
      <c r="BJ58" s="121" t="s">
        <v>3254</v>
      </c>
      <c r="BK58" s="121" t="s">
        <v>3254</v>
      </c>
      <c r="BL58" s="121">
        <v>2</v>
      </c>
      <c r="BM58" s="124">
        <v>9.090909090909092</v>
      </c>
      <c r="BN58" s="121">
        <v>2</v>
      </c>
      <c r="BO58" s="124">
        <v>9.090909090909092</v>
      </c>
      <c r="BP58" s="121">
        <v>0</v>
      </c>
      <c r="BQ58" s="124">
        <v>0</v>
      </c>
      <c r="BR58" s="121">
        <v>18</v>
      </c>
      <c r="BS58" s="124">
        <v>81.81818181818181</v>
      </c>
      <c r="BT58" s="121">
        <v>22</v>
      </c>
      <c r="BU58" s="2"/>
      <c r="BV58" s="3"/>
      <c r="BW58" s="3"/>
      <c r="BX58" s="3"/>
      <c r="BY58" s="3"/>
    </row>
    <row r="59" spans="1:77" ht="41.45" customHeight="1">
      <c r="A59" s="64" t="s">
        <v>251</v>
      </c>
      <c r="C59" s="65"/>
      <c r="D59" s="65" t="s">
        <v>64</v>
      </c>
      <c r="E59" s="66">
        <v>167.5453819811005</v>
      </c>
      <c r="F59" s="68">
        <v>99.96896672476181</v>
      </c>
      <c r="G59" s="100" t="s">
        <v>685</v>
      </c>
      <c r="H59" s="65"/>
      <c r="I59" s="69" t="s">
        <v>251</v>
      </c>
      <c r="J59" s="70"/>
      <c r="K59" s="70"/>
      <c r="L59" s="69" t="s">
        <v>2538</v>
      </c>
      <c r="M59" s="73">
        <v>11.34235619437859</v>
      </c>
      <c r="N59" s="74">
        <v>1566.5799560546875</v>
      </c>
      <c r="O59" s="74">
        <v>352.9058837890625</v>
      </c>
      <c r="P59" s="75"/>
      <c r="Q59" s="76"/>
      <c r="R59" s="76"/>
      <c r="S59" s="86"/>
      <c r="T59" s="48">
        <v>0</v>
      </c>
      <c r="U59" s="48">
        <v>1</v>
      </c>
      <c r="V59" s="49">
        <v>0</v>
      </c>
      <c r="W59" s="49">
        <v>0.002304</v>
      </c>
      <c r="X59" s="49">
        <v>0.00349</v>
      </c>
      <c r="Y59" s="49">
        <v>0.39461</v>
      </c>
      <c r="Z59" s="49">
        <v>0</v>
      </c>
      <c r="AA59" s="49">
        <v>0</v>
      </c>
      <c r="AB59" s="71">
        <v>59</v>
      </c>
      <c r="AC59" s="71"/>
      <c r="AD59" s="72"/>
      <c r="AE59" s="78" t="s">
        <v>1519</v>
      </c>
      <c r="AF59" s="78">
        <v>520</v>
      </c>
      <c r="AG59" s="78">
        <v>272</v>
      </c>
      <c r="AH59" s="78">
        <v>2935</v>
      </c>
      <c r="AI59" s="78">
        <v>3527</v>
      </c>
      <c r="AJ59" s="78"/>
      <c r="AK59" s="78" t="s">
        <v>1700</v>
      </c>
      <c r="AL59" s="78" t="s">
        <v>1864</v>
      </c>
      <c r="AM59" s="78"/>
      <c r="AN59" s="78"/>
      <c r="AO59" s="80">
        <v>42145.62944444444</v>
      </c>
      <c r="AP59" s="83" t="s">
        <v>2114</v>
      </c>
      <c r="AQ59" s="78" t="b">
        <v>1</v>
      </c>
      <c r="AR59" s="78" t="b">
        <v>0</v>
      </c>
      <c r="AS59" s="78" t="b">
        <v>1</v>
      </c>
      <c r="AT59" s="78" t="s">
        <v>1401</v>
      </c>
      <c r="AU59" s="78">
        <v>63</v>
      </c>
      <c r="AV59" s="83" t="s">
        <v>2235</v>
      </c>
      <c r="AW59" s="78" t="b">
        <v>0</v>
      </c>
      <c r="AX59" s="78" t="s">
        <v>2298</v>
      </c>
      <c r="AY59" s="83" t="s">
        <v>2355</v>
      </c>
      <c r="AZ59" s="78" t="s">
        <v>66</v>
      </c>
      <c r="BA59" s="78" t="str">
        <f>REPLACE(INDEX(GroupVertices[Group],MATCH(Vertices[[#This Row],[Vertex]],GroupVertices[Vertex],0)),1,1,"")</f>
        <v>1</v>
      </c>
      <c r="BB59" s="48"/>
      <c r="BC59" s="48"/>
      <c r="BD59" s="48"/>
      <c r="BE59" s="48"/>
      <c r="BF59" s="48" t="s">
        <v>589</v>
      </c>
      <c r="BG59" s="48" t="s">
        <v>589</v>
      </c>
      <c r="BH59" s="121" t="s">
        <v>3138</v>
      </c>
      <c r="BI59" s="121" t="s">
        <v>3138</v>
      </c>
      <c r="BJ59" s="121" t="s">
        <v>3254</v>
      </c>
      <c r="BK59" s="121" t="s">
        <v>3254</v>
      </c>
      <c r="BL59" s="121">
        <v>2</v>
      </c>
      <c r="BM59" s="124">
        <v>9.090909090909092</v>
      </c>
      <c r="BN59" s="121">
        <v>2</v>
      </c>
      <c r="BO59" s="124">
        <v>9.090909090909092</v>
      </c>
      <c r="BP59" s="121">
        <v>0</v>
      </c>
      <c r="BQ59" s="124">
        <v>0</v>
      </c>
      <c r="BR59" s="121">
        <v>18</v>
      </c>
      <c r="BS59" s="124">
        <v>81.81818181818181</v>
      </c>
      <c r="BT59" s="121">
        <v>22</v>
      </c>
      <c r="BU59" s="2"/>
      <c r="BV59" s="3"/>
      <c r="BW59" s="3"/>
      <c r="BX59" s="3"/>
      <c r="BY59" s="3"/>
    </row>
    <row r="60" spans="1:77" ht="41.45" customHeight="1">
      <c r="A60" s="64" t="s">
        <v>252</v>
      </c>
      <c r="C60" s="65"/>
      <c r="D60" s="65" t="s">
        <v>64</v>
      </c>
      <c r="E60" s="66">
        <v>174.42856039343926</v>
      </c>
      <c r="F60" s="68">
        <v>99.93044682281247</v>
      </c>
      <c r="G60" s="100" t="s">
        <v>686</v>
      </c>
      <c r="H60" s="65"/>
      <c r="I60" s="69" t="s">
        <v>252</v>
      </c>
      <c r="J60" s="70"/>
      <c r="K60" s="70"/>
      <c r="L60" s="69" t="s">
        <v>2539</v>
      </c>
      <c r="M60" s="73">
        <v>24.179755517362132</v>
      </c>
      <c r="N60" s="74">
        <v>5854.24560546875</v>
      </c>
      <c r="O60" s="74">
        <v>7931.17333984375</v>
      </c>
      <c r="P60" s="75"/>
      <c r="Q60" s="76"/>
      <c r="R60" s="76"/>
      <c r="S60" s="86"/>
      <c r="T60" s="48">
        <v>0</v>
      </c>
      <c r="U60" s="48">
        <v>3</v>
      </c>
      <c r="V60" s="49">
        <v>0</v>
      </c>
      <c r="W60" s="49">
        <v>0.002481</v>
      </c>
      <c r="X60" s="49">
        <v>0.005335</v>
      </c>
      <c r="Y60" s="49">
        <v>0.806313</v>
      </c>
      <c r="Z60" s="49">
        <v>1</v>
      </c>
      <c r="AA60" s="49">
        <v>0</v>
      </c>
      <c r="AB60" s="71">
        <v>60</v>
      </c>
      <c r="AC60" s="71"/>
      <c r="AD60" s="72"/>
      <c r="AE60" s="78" t="s">
        <v>1520</v>
      </c>
      <c r="AF60" s="78">
        <v>51</v>
      </c>
      <c r="AG60" s="78">
        <v>591</v>
      </c>
      <c r="AH60" s="78">
        <v>2660</v>
      </c>
      <c r="AI60" s="78">
        <v>3099</v>
      </c>
      <c r="AJ60" s="78"/>
      <c r="AK60" s="78" t="s">
        <v>1701</v>
      </c>
      <c r="AL60" s="78" t="s">
        <v>1865</v>
      </c>
      <c r="AM60" s="83" t="s">
        <v>1984</v>
      </c>
      <c r="AN60" s="78"/>
      <c r="AO60" s="80">
        <v>41182.638715277775</v>
      </c>
      <c r="AP60" s="83" t="s">
        <v>2115</v>
      </c>
      <c r="AQ60" s="78" t="b">
        <v>1</v>
      </c>
      <c r="AR60" s="78" t="b">
        <v>0</v>
      </c>
      <c r="AS60" s="78" t="b">
        <v>0</v>
      </c>
      <c r="AT60" s="78" t="s">
        <v>1401</v>
      </c>
      <c r="AU60" s="78">
        <v>3</v>
      </c>
      <c r="AV60" s="83" t="s">
        <v>2235</v>
      </c>
      <c r="AW60" s="78" t="b">
        <v>0</v>
      </c>
      <c r="AX60" s="78" t="s">
        <v>2298</v>
      </c>
      <c r="AY60" s="83" t="s">
        <v>2356</v>
      </c>
      <c r="AZ60" s="78" t="s">
        <v>66</v>
      </c>
      <c r="BA60" s="78" t="str">
        <f>REPLACE(INDEX(GroupVertices[Group],MATCH(Vertices[[#This Row],[Vertex]],GroupVertices[Vertex],0)),1,1,"")</f>
        <v>2</v>
      </c>
      <c r="BB60" s="48"/>
      <c r="BC60" s="48"/>
      <c r="BD60" s="48"/>
      <c r="BE60" s="48"/>
      <c r="BF60" s="48"/>
      <c r="BG60" s="48"/>
      <c r="BH60" s="121" t="s">
        <v>3148</v>
      </c>
      <c r="BI60" s="121" t="s">
        <v>3148</v>
      </c>
      <c r="BJ60" s="121" t="s">
        <v>3263</v>
      </c>
      <c r="BK60" s="121" t="s">
        <v>3263</v>
      </c>
      <c r="BL60" s="121">
        <v>1</v>
      </c>
      <c r="BM60" s="124">
        <v>4.761904761904762</v>
      </c>
      <c r="BN60" s="121">
        <v>0</v>
      </c>
      <c r="BO60" s="124">
        <v>0</v>
      </c>
      <c r="BP60" s="121">
        <v>0</v>
      </c>
      <c r="BQ60" s="124">
        <v>0</v>
      </c>
      <c r="BR60" s="121">
        <v>20</v>
      </c>
      <c r="BS60" s="124">
        <v>95.23809523809524</v>
      </c>
      <c r="BT60" s="121">
        <v>21</v>
      </c>
      <c r="BU60" s="2"/>
      <c r="BV60" s="3"/>
      <c r="BW60" s="3"/>
      <c r="BX60" s="3"/>
      <c r="BY60" s="3"/>
    </row>
    <row r="61" spans="1:77" ht="41.45" customHeight="1">
      <c r="A61" s="64" t="s">
        <v>354</v>
      </c>
      <c r="C61" s="65"/>
      <c r="D61" s="65" t="s">
        <v>64</v>
      </c>
      <c r="E61" s="66">
        <v>194.66812575636635</v>
      </c>
      <c r="F61" s="68">
        <v>99.8171814057953</v>
      </c>
      <c r="G61" s="100" t="s">
        <v>776</v>
      </c>
      <c r="H61" s="65"/>
      <c r="I61" s="69" t="s">
        <v>354</v>
      </c>
      <c r="J61" s="70"/>
      <c r="K61" s="70"/>
      <c r="L61" s="69" t="s">
        <v>2540</v>
      </c>
      <c r="M61" s="73">
        <v>61.92734349528866</v>
      </c>
      <c r="N61" s="74">
        <v>5543.12158203125</v>
      </c>
      <c r="O61" s="74">
        <v>8066.5771484375</v>
      </c>
      <c r="P61" s="75"/>
      <c r="Q61" s="76"/>
      <c r="R61" s="76"/>
      <c r="S61" s="86"/>
      <c r="T61" s="48">
        <v>3</v>
      </c>
      <c r="U61" s="48">
        <v>3</v>
      </c>
      <c r="V61" s="49">
        <v>98.666667</v>
      </c>
      <c r="W61" s="49">
        <v>0.002841</v>
      </c>
      <c r="X61" s="49">
        <v>0.008587</v>
      </c>
      <c r="Y61" s="49">
        <v>1.055157</v>
      </c>
      <c r="Z61" s="49">
        <v>0.5</v>
      </c>
      <c r="AA61" s="49">
        <v>0.5</v>
      </c>
      <c r="AB61" s="71">
        <v>61</v>
      </c>
      <c r="AC61" s="71"/>
      <c r="AD61" s="72"/>
      <c r="AE61" s="78" t="s">
        <v>1521</v>
      </c>
      <c r="AF61" s="78">
        <v>1450</v>
      </c>
      <c r="AG61" s="78">
        <v>1529</v>
      </c>
      <c r="AH61" s="78">
        <v>3916</v>
      </c>
      <c r="AI61" s="78">
        <v>8473</v>
      </c>
      <c r="AJ61" s="78"/>
      <c r="AK61" s="78" t="s">
        <v>1702</v>
      </c>
      <c r="AL61" s="78" t="s">
        <v>1866</v>
      </c>
      <c r="AM61" s="83" t="s">
        <v>1985</v>
      </c>
      <c r="AN61" s="78"/>
      <c r="AO61" s="80">
        <v>41174.64363425926</v>
      </c>
      <c r="AP61" s="83" t="s">
        <v>2116</v>
      </c>
      <c r="AQ61" s="78" t="b">
        <v>0</v>
      </c>
      <c r="AR61" s="78" t="b">
        <v>0</v>
      </c>
      <c r="AS61" s="78" t="b">
        <v>1</v>
      </c>
      <c r="AT61" s="78" t="s">
        <v>1401</v>
      </c>
      <c r="AU61" s="78">
        <v>21</v>
      </c>
      <c r="AV61" s="83" t="s">
        <v>2236</v>
      </c>
      <c r="AW61" s="78" t="b">
        <v>0</v>
      </c>
      <c r="AX61" s="78" t="s">
        <v>2298</v>
      </c>
      <c r="AY61" s="83" t="s">
        <v>2357</v>
      </c>
      <c r="AZ61" s="78" t="s">
        <v>66</v>
      </c>
      <c r="BA61" s="78" t="str">
        <f>REPLACE(INDEX(GroupVertices[Group],MATCH(Vertices[[#This Row],[Vertex]],GroupVertices[Vertex],0)),1,1,"")</f>
        <v>2</v>
      </c>
      <c r="BB61" s="48"/>
      <c r="BC61" s="48"/>
      <c r="BD61" s="48"/>
      <c r="BE61" s="48"/>
      <c r="BF61" s="48" t="s">
        <v>584</v>
      </c>
      <c r="BG61" s="48" t="s">
        <v>584</v>
      </c>
      <c r="BH61" s="121" t="s">
        <v>3149</v>
      </c>
      <c r="BI61" s="121" t="s">
        <v>3213</v>
      </c>
      <c r="BJ61" s="121" t="s">
        <v>3264</v>
      </c>
      <c r="BK61" s="121" t="s">
        <v>3264</v>
      </c>
      <c r="BL61" s="121">
        <v>4</v>
      </c>
      <c r="BM61" s="124">
        <v>5.882352941176471</v>
      </c>
      <c r="BN61" s="121">
        <v>0</v>
      </c>
      <c r="BO61" s="124">
        <v>0</v>
      </c>
      <c r="BP61" s="121">
        <v>0</v>
      </c>
      <c r="BQ61" s="124">
        <v>0</v>
      </c>
      <c r="BR61" s="121">
        <v>64</v>
      </c>
      <c r="BS61" s="124">
        <v>94.11764705882354</v>
      </c>
      <c r="BT61" s="121">
        <v>68</v>
      </c>
      <c r="BU61" s="2"/>
      <c r="BV61" s="3"/>
      <c r="BW61" s="3"/>
      <c r="BX61" s="3"/>
      <c r="BY61" s="3"/>
    </row>
    <row r="62" spans="1:77" ht="41.45" customHeight="1">
      <c r="A62" s="64" t="s">
        <v>353</v>
      </c>
      <c r="C62" s="65"/>
      <c r="D62" s="65" t="s">
        <v>64</v>
      </c>
      <c r="E62" s="66">
        <v>189.61902309653166</v>
      </c>
      <c r="F62" s="68">
        <v>99.84543738402772</v>
      </c>
      <c r="G62" s="100" t="s">
        <v>775</v>
      </c>
      <c r="H62" s="65"/>
      <c r="I62" s="69" t="s">
        <v>353</v>
      </c>
      <c r="J62" s="70"/>
      <c r="K62" s="70"/>
      <c r="L62" s="69" t="s">
        <v>2541</v>
      </c>
      <c r="M62" s="73">
        <v>52.51056781636029</v>
      </c>
      <c r="N62" s="74">
        <v>5780.7822265625</v>
      </c>
      <c r="O62" s="74">
        <v>8489.6650390625</v>
      </c>
      <c r="P62" s="75"/>
      <c r="Q62" s="76"/>
      <c r="R62" s="76"/>
      <c r="S62" s="86"/>
      <c r="T62" s="48">
        <v>3</v>
      </c>
      <c r="U62" s="48">
        <v>2</v>
      </c>
      <c r="V62" s="49">
        <v>0</v>
      </c>
      <c r="W62" s="49">
        <v>0.002481</v>
      </c>
      <c r="X62" s="49">
        <v>0.005335</v>
      </c>
      <c r="Y62" s="49">
        <v>0.806313</v>
      </c>
      <c r="Z62" s="49">
        <v>0.6666666666666666</v>
      </c>
      <c r="AA62" s="49">
        <v>0.6666666666666666</v>
      </c>
      <c r="AB62" s="71">
        <v>62</v>
      </c>
      <c r="AC62" s="71"/>
      <c r="AD62" s="72"/>
      <c r="AE62" s="78" t="s">
        <v>1522</v>
      </c>
      <c r="AF62" s="78">
        <v>1270</v>
      </c>
      <c r="AG62" s="78">
        <v>1295</v>
      </c>
      <c r="AH62" s="78">
        <v>1796</v>
      </c>
      <c r="AI62" s="78">
        <v>4349</v>
      </c>
      <c r="AJ62" s="78"/>
      <c r="AK62" s="78" t="s">
        <v>1703</v>
      </c>
      <c r="AL62" s="78" t="s">
        <v>1867</v>
      </c>
      <c r="AM62" s="83" t="s">
        <v>1986</v>
      </c>
      <c r="AN62" s="78"/>
      <c r="AO62" s="80">
        <v>41561.86111111111</v>
      </c>
      <c r="AP62" s="83" t="s">
        <v>2117</v>
      </c>
      <c r="AQ62" s="78" t="b">
        <v>1</v>
      </c>
      <c r="AR62" s="78" t="b">
        <v>0</v>
      </c>
      <c r="AS62" s="78" t="b">
        <v>1</v>
      </c>
      <c r="AT62" s="78" t="s">
        <v>1401</v>
      </c>
      <c r="AU62" s="78">
        <v>24</v>
      </c>
      <c r="AV62" s="83" t="s">
        <v>2235</v>
      </c>
      <c r="AW62" s="78" t="b">
        <v>0</v>
      </c>
      <c r="AX62" s="78" t="s">
        <v>2298</v>
      </c>
      <c r="AY62" s="83" t="s">
        <v>2358</v>
      </c>
      <c r="AZ62" s="78" t="s">
        <v>66</v>
      </c>
      <c r="BA62" s="78" t="str">
        <f>REPLACE(INDEX(GroupVertices[Group],MATCH(Vertices[[#This Row],[Vertex]],GroupVertices[Vertex],0)),1,1,"")</f>
        <v>2</v>
      </c>
      <c r="BB62" s="48" t="s">
        <v>558</v>
      </c>
      <c r="BC62" s="48" t="s">
        <v>558</v>
      </c>
      <c r="BD62" s="48" t="s">
        <v>576</v>
      </c>
      <c r="BE62" s="48" t="s">
        <v>576</v>
      </c>
      <c r="BF62" s="48" t="s">
        <v>584</v>
      </c>
      <c r="BG62" s="48" t="s">
        <v>584</v>
      </c>
      <c r="BH62" s="121" t="s">
        <v>3150</v>
      </c>
      <c r="BI62" s="121" t="s">
        <v>3150</v>
      </c>
      <c r="BJ62" s="121" t="s">
        <v>3265</v>
      </c>
      <c r="BK62" s="121" t="s">
        <v>3265</v>
      </c>
      <c r="BL62" s="121">
        <v>1</v>
      </c>
      <c r="BM62" s="124">
        <v>2.9411764705882355</v>
      </c>
      <c r="BN62" s="121">
        <v>0</v>
      </c>
      <c r="BO62" s="124">
        <v>0</v>
      </c>
      <c r="BP62" s="121">
        <v>0</v>
      </c>
      <c r="BQ62" s="124">
        <v>0</v>
      </c>
      <c r="BR62" s="121">
        <v>33</v>
      </c>
      <c r="BS62" s="124">
        <v>97.05882352941177</v>
      </c>
      <c r="BT62" s="121">
        <v>34</v>
      </c>
      <c r="BU62" s="2"/>
      <c r="BV62" s="3"/>
      <c r="BW62" s="3"/>
      <c r="BX62" s="3"/>
      <c r="BY62" s="3"/>
    </row>
    <row r="63" spans="1:77" ht="41.45" customHeight="1">
      <c r="A63" s="64" t="s">
        <v>253</v>
      </c>
      <c r="C63" s="65"/>
      <c r="D63" s="65" t="s">
        <v>64</v>
      </c>
      <c r="E63" s="66">
        <v>340.638978293895</v>
      </c>
      <c r="F63" s="68">
        <v>99.00029382997307</v>
      </c>
      <c r="G63" s="100" t="s">
        <v>687</v>
      </c>
      <c r="H63" s="65"/>
      <c r="I63" s="69" t="s">
        <v>253</v>
      </c>
      <c r="J63" s="70"/>
      <c r="K63" s="70"/>
      <c r="L63" s="69" t="s">
        <v>2542</v>
      </c>
      <c r="M63" s="73">
        <v>334.16874293097413</v>
      </c>
      <c r="N63" s="74">
        <v>7623.69873046875</v>
      </c>
      <c r="O63" s="74">
        <v>8024.6923828125</v>
      </c>
      <c r="P63" s="75"/>
      <c r="Q63" s="76"/>
      <c r="R63" s="76"/>
      <c r="S63" s="86"/>
      <c r="T63" s="48">
        <v>1</v>
      </c>
      <c r="U63" s="48">
        <v>8</v>
      </c>
      <c r="V63" s="49">
        <v>1151.5</v>
      </c>
      <c r="W63" s="49">
        <v>0.002545</v>
      </c>
      <c r="X63" s="49">
        <v>0.00562</v>
      </c>
      <c r="Y63" s="49">
        <v>2.371549</v>
      </c>
      <c r="Z63" s="49">
        <v>0.125</v>
      </c>
      <c r="AA63" s="49">
        <v>0.125</v>
      </c>
      <c r="AB63" s="71">
        <v>63</v>
      </c>
      <c r="AC63" s="71"/>
      <c r="AD63" s="72"/>
      <c r="AE63" s="78" t="s">
        <v>1523</v>
      </c>
      <c r="AF63" s="78">
        <v>6080</v>
      </c>
      <c r="AG63" s="78">
        <v>8294</v>
      </c>
      <c r="AH63" s="78">
        <v>23389</v>
      </c>
      <c r="AI63" s="78">
        <v>36685</v>
      </c>
      <c r="AJ63" s="78"/>
      <c r="AK63" s="78" t="s">
        <v>1704</v>
      </c>
      <c r="AL63" s="78" t="s">
        <v>1868</v>
      </c>
      <c r="AM63" s="83" t="s">
        <v>1987</v>
      </c>
      <c r="AN63" s="78"/>
      <c r="AO63" s="80">
        <v>40922.99953703704</v>
      </c>
      <c r="AP63" s="83" t="s">
        <v>2118</v>
      </c>
      <c r="AQ63" s="78" t="b">
        <v>0</v>
      </c>
      <c r="AR63" s="78" t="b">
        <v>0</v>
      </c>
      <c r="AS63" s="78" t="b">
        <v>0</v>
      </c>
      <c r="AT63" s="78" t="s">
        <v>1401</v>
      </c>
      <c r="AU63" s="78">
        <v>313</v>
      </c>
      <c r="AV63" s="83" t="s">
        <v>2234</v>
      </c>
      <c r="AW63" s="78" t="b">
        <v>0</v>
      </c>
      <c r="AX63" s="78" t="s">
        <v>2298</v>
      </c>
      <c r="AY63" s="83" t="s">
        <v>2359</v>
      </c>
      <c r="AZ63" s="78" t="s">
        <v>66</v>
      </c>
      <c r="BA63" s="78" t="str">
        <f>REPLACE(INDEX(GroupVertices[Group],MATCH(Vertices[[#This Row],[Vertex]],GroupVertices[Vertex],0)),1,1,"")</f>
        <v>4</v>
      </c>
      <c r="BB63" s="48" t="s">
        <v>543</v>
      </c>
      <c r="BC63" s="48" t="s">
        <v>543</v>
      </c>
      <c r="BD63" s="48" t="s">
        <v>573</v>
      </c>
      <c r="BE63" s="48" t="s">
        <v>573</v>
      </c>
      <c r="BF63" s="48" t="s">
        <v>3103</v>
      </c>
      <c r="BG63" s="48" t="s">
        <v>3103</v>
      </c>
      <c r="BH63" s="121" t="s">
        <v>3151</v>
      </c>
      <c r="BI63" s="121" t="s">
        <v>3214</v>
      </c>
      <c r="BJ63" s="121" t="s">
        <v>3266</v>
      </c>
      <c r="BK63" s="121" t="s">
        <v>3266</v>
      </c>
      <c r="BL63" s="121">
        <v>3</v>
      </c>
      <c r="BM63" s="124">
        <v>8.571428571428571</v>
      </c>
      <c r="BN63" s="121">
        <v>1</v>
      </c>
      <c r="BO63" s="124">
        <v>2.857142857142857</v>
      </c>
      <c r="BP63" s="121">
        <v>0</v>
      </c>
      <c r="BQ63" s="124">
        <v>0</v>
      </c>
      <c r="BR63" s="121">
        <v>31</v>
      </c>
      <c r="BS63" s="124">
        <v>88.57142857142857</v>
      </c>
      <c r="BT63" s="121">
        <v>35</v>
      </c>
      <c r="BU63" s="2"/>
      <c r="BV63" s="3"/>
      <c r="BW63" s="3"/>
      <c r="BX63" s="3"/>
      <c r="BY63" s="3"/>
    </row>
    <row r="64" spans="1:77" ht="41.45" customHeight="1">
      <c r="A64" s="64" t="s">
        <v>374</v>
      </c>
      <c r="C64" s="65"/>
      <c r="D64" s="65" t="s">
        <v>64</v>
      </c>
      <c r="E64" s="66">
        <v>166.55282333856888</v>
      </c>
      <c r="F64" s="68">
        <v>99.97452131877333</v>
      </c>
      <c r="G64" s="100" t="s">
        <v>2264</v>
      </c>
      <c r="H64" s="65"/>
      <c r="I64" s="69" t="s">
        <v>374</v>
      </c>
      <c r="J64" s="70"/>
      <c r="K64" s="70"/>
      <c r="L64" s="69" t="s">
        <v>2543</v>
      </c>
      <c r="M64" s="73">
        <v>9.491195163478142</v>
      </c>
      <c r="N64" s="74">
        <v>7697.9130859375</v>
      </c>
      <c r="O64" s="74">
        <v>6540.5224609375</v>
      </c>
      <c r="P64" s="75"/>
      <c r="Q64" s="76"/>
      <c r="R64" s="76"/>
      <c r="S64" s="86"/>
      <c r="T64" s="48">
        <v>1</v>
      </c>
      <c r="U64" s="48">
        <v>0</v>
      </c>
      <c r="V64" s="49">
        <v>0</v>
      </c>
      <c r="W64" s="49">
        <v>0.001792</v>
      </c>
      <c r="X64" s="49">
        <v>0.000411</v>
      </c>
      <c r="Y64" s="49">
        <v>0.401977</v>
      </c>
      <c r="Z64" s="49">
        <v>0</v>
      </c>
      <c r="AA64" s="49">
        <v>0</v>
      </c>
      <c r="AB64" s="71">
        <v>64</v>
      </c>
      <c r="AC64" s="71"/>
      <c r="AD64" s="72"/>
      <c r="AE64" s="78" t="s">
        <v>1524</v>
      </c>
      <c r="AF64" s="78">
        <v>58</v>
      </c>
      <c r="AG64" s="78">
        <v>226</v>
      </c>
      <c r="AH64" s="78">
        <v>682</v>
      </c>
      <c r="AI64" s="78">
        <v>241</v>
      </c>
      <c r="AJ64" s="78"/>
      <c r="AK64" s="78" t="s">
        <v>1705</v>
      </c>
      <c r="AL64" s="78" t="s">
        <v>1869</v>
      </c>
      <c r="AM64" s="83" t="s">
        <v>1988</v>
      </c>
      <c r="AN64" s="78"/>
      <c r="AO64" s="80">
        <v>42775.71203703704</v>
      </c>
      <c r="AP64" s="78"/>
      <c r="AQ64" s="78" t="b">
        <v>0</v>
      </c>
      <c r="AR64" s="78" t="b">
        <v>0</v>
      </c>
      <c r="AS64" s="78" t="b">
        <v>1</v>
      </c>
      <c r="AT64" s="78" t="s">
        <v>1401</v>
      </c>
      <c r="AU64" s="78">
        <v>3</v>
      </c>
      <c r="AV64" s="83" t="s">
        <v>2235</v>
      </c>
      <c r="AW64" s="78" t="b">
        <v>0</v>
      </c>
      <c r="AX64" s="78" t="s">
        <v>2298</v>
      </c>
      <c r="AY64" s="83" t="s">
        <v>2360</v>
      </c>
      <c r="AZ64" s="78" t="s">
        <v>65</v>
      </c>
      <c r="BA64" s="78" t="str">
        <f>REPLACE(INDEX(GroupVertices[Group],MATCH(Vertices[[#This Row],[Vertex]],GroupVertices[Vertex],0)),1,1,"")</f>
        <v>4</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375</v>
      </c>
      <c r="C65" s="65"/>
      <c r="D65" s="65" t="s">
        <v>64</v>
      </c>
      <c r="E65" s="66">
        <v>164.82663439503565</v>
      </c>
      <c r="F65" s="68">
        <v>99.98418148227158</v>
      </c>
      <c r="G65" s="100" t="s">
        <v>2265</v>
      </c>
      <c r="H65" s="65"/>
      <c r="I65" s="69" t="s">
        <v>375</v>
      </c>
      <c r="J65" s="70"/>
      <c r="K65" s="70"/>
      <c r="L65" s="69" t="s">
        <v>2544</v>
      </c>
      <c r="M65" s="73">
        <v>6.271784674955623</v>
      </c>
      <c r="N65" s="74">
        <v>7352.41015625</v>
      </c>
      <c r="O65" s="74">
        <v>6877.169921875</v>
      </c>
      <c r="P65" s="75"/>
      <c r="Q65" s="76"/>
      <c r="R65" s="76"/>
      <c r="S65" s="86"/>
      <c r="T65" s="48">
        <v>1</v>
      </c>
      <c r="U65" s="48">
        <v>0</v>
      </c>
      <c r="V65" s="49">
        <v>0</v>
      </c>
      <c r="W65" s="49">
        <v>0.001792</v>
      </c>
      <c r="X65" s="49">
        <v>0.000411</v>
      </c>
      <c r="Y65" s="49">
        <v>0.401977</v>
      </c>
      <c r="Z65" s="49">
        <v>0</v>
      </c>
      <c r="AA65" s="49">
        <v>0</v>
      </c>
      <c r="AB65" s="71">
        <v>65</v>
      </c>
      <c r="AC65" s="71"/>
      <c r="AD65" s="72"/>
      <c r="AE65" s="78" t="s">
        <v>1525</v>
      </c>
      <c r="AF65" s="78">
        <v>35</v>
      </c>
      <c r="AG65" s="78">
        <v>146</v>
      </c>
      <c r="AH65" s="78">
        <v>135</v>
      </c>
      <c r="AI65" s="78">
        <v>11</v>
      </c>
      <c r="AJ65" s="78"/>
      <c r="AK65" s="78" t="s">
        <v>1706</v>
      </c>
      <c r="AL65" s="78" t="s">
        <v>1869</v>
      </c>
      <c r="AM65" s="83" t="s">
        <v>1989</v>
      </c>
      <c r="AN65" s="78"/>
      <c r="AO65" s="80">
        <v>43089.56480324074</v>
      </c>
      <c r="AP65" s="83" t="s">
        <v>2119</v>
      </c>
      <c r="AQ65" s="78" t="b">
        <v>0</v>
      </c>
      <c r="AR65" s="78" t="b">
        <v>0</v>
      </c>
      <c r="AS65" s="78" t="b">
        <v>0</v>
      </c>
      <c r="AT65" s="78" t="s">
        <v>1401</v>
      </c>
      <c r="AU65" s="78">
        <v>2</v>
      </c>
      <c r="AV65" s="83" t="s">
        <v>2235</v>
      </c>
      <c r="AW65" s="78" t="b">
        <v>0</v>
      </c>
      <c r="AX65" s="78" t="s">
        <v>2298</v>
      </c>
      <c r="AY65" s="83" t="s">
        <v>2361</v>
      </c>
      <c r="AZ65" s="78" t="s">
        <v>65</v>
      </c>
      <c r="BA65" s="78" t="str">
        <f>REPLACE(INDEX(GroupVertices[Group],MATCH(Vertices[[#This Row],[Vertex]],GroupVertices[Vertex],0)),1,1,"")</f>
        <v>4</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376</v>
      </c>
      <c r="C66" s="65"/>
      <c r="D66" s="65" t="s">
        <v>64</v>
      </c>
      <c r="E66" s="66">
        <v>163.89880783788655</v>
      </c>
      <c r="F66" s="68">
        <v>99.98937382015191</v>
      </c>
      <c r="G66" s="100" t="s">
        <v>2266</v>
      </c>
      <c r="H66" s="65"/>
      <c r="I66" s="69" t="s">
        <v>376</v>
      </c>
      <c r="J66" s="70"/>
      <c r="K66" s="70"/>
      <c r="L66" s="69" t="s">
        <v>2545</v>
      </c>
      <c r="M66" s="73">
        <v>4.54135153737477</v>
      </c>
      <c r="N66" s="74">
        <v>7159.77783203125</v>
      </c>
      <c r="O66" s="74">
        <v>7841.529296875</v>
      </c>
      <c r="P66" s="75"/>
      <c r="Q66" s="76"/>
      <c r="R66" s="76"/>
      <c r="S66" s="86"/>
      <c r="T66" s="48">
        <v>1</v>
      </c>
      <c r="U66" s="48">
        <v>0</v>
      </c>
      <c r="V66" s="49">
        <v>0</v>
      </c>
      <c r="W66" s="49">
        <v>0.001792</v>
      </c>
      <c r="X66" s="49">
        <v>0.000411</v>
      </c>
      <c r="Y66" s="49">
        <v>0.401977</v>
      </c>
      <c r="Z66" s="49">
        <v>0</v>
      </c>
      <c r="AA66" s="49">
        <v>0</v>
      </c>
      <c r="AB66" s="71">
        <v>66</v>
      </c>
      <c r="AC66" s="71"/>
      <c r="AD66" s="72"/>
      <c r="AE66" s="78" t="s">
        <v>1526</v>
      </c>
      <c r="AF66" s="78">
        <v>178</v>
      </c>
      <c r="AG66" s="78">
        <v>103</v>
      </c>
      <c r="AH66" s="78">
        <v>282</v>
      </c>
      <c r="AI66" s="78">
        <v>300</v>
      </c>
      <c r="AJ66" s="78"/>
      <c r="AK66" s="78"/>
      <c r="AL66" s="78" t="s">
        <v>1869</v>
      </c>
      <c r="AM66" s="83" t="s">
        <v>1990</v>
      </c>
      <c r="AN66" s="78"/>
      <c r="AO66" s="80">
        <v>42241.59925925926</v>
      </c>
      <c r="AP66" s="83" t="s">
        <v>2120</v>
      </c>
      <c r="AQ66" s="78" t="b">
        <v>0</v>
      </c>
      <c r="AR66" s="78" t="b">
        <v>0</v>
      </c>
      <c r="AS66" s="78" t="b">
        <v>1</v>
      </c>
      <c r="AT66" s="78" t="s">
        <v>1401</v>
      </c>
      <c r="AU66" s="78">
        <v>2</v>
      </c>
      <c r="AV66" s="83" t="s">
        <v>2235</v>
      </c>
      <c r="AW66" s="78" t="b">
        <v>0</v>
      </c>
      <c r="AX66" s="78" t="s">
        <v>2298</v>
      </c>
      <c r="AY66" s="83" t="s">
        <v>2362</v>
      </c>
      <c r="AZ66" s="78" t="s">
        <v>65</v>
      </c>
      <c r="BA66" s="78" t="str">
        <f>REPLACE(INDEX(GroupVertices[Group],MATCH(Vertices[[#This Row],[Vertex]],GroupVertices[Vertex],0)),1,1,"")</f>
        <v>4</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377</v>
      </c>
      <c r="C67" s="65"/>
      <c r="D67" s="65" t="s">
        <v>64</v>
      </c>
      <c r="E67" s="66">
        <v>166.01338929371477</v>
      </c>
      <c r="F67" s="68">
        <v>99.97754011986653</v>
      </c>
      <c r="G67" s="100" t="s">
        <v>2267</v>
      </c>
      <c r="H67" s="65"/>
      <c r="I67" s="69" t="s">
        <v>377</v>
      </c>
      <c r="J67" s="70"/>
      <c r="K67" s="70"/>
      <c r="L67" s="69" t="s">
        <v>2546</v>
      </c>
      <c r="M67" s="73">
        <v>8.485129385814854</v>
      </c>
      <c r="N67" s="74">
        <v>7291.9765625</v>
      </c>
      <c r="O67" s="74">
        <v>8995.4501953125</v>
      </c>
      <c r="P67" s="75"/>
      <c r="Q67" s="76"/>
      <c r="R67" s="76"/>
      <c r="S67" s="86"/>
      <c r="T67" s="48">
        <v>2</v>
      </c>
      <c r="U67" s="48">
        <v>0</v>
      </c>
      <c r="V67" s="49">
        <v>0</v>
      </c>
      <c r="W67" s="49">
        <v>0.001795</v>
      </c>
      <c r="X67" s="49">
        <v>0.000761</v>
      </c>
      <c r="Y67" s="49">
        <v>0.65209</v>
      </c>
      <c r="Z67" s="49">
        <v>1</v>
      </c>
      <c r="AA67" s="49">
        <v>0</v>
      </c>
      <c r="AB67" s="71">
        <v>67</v>
      </c>
      <c r="AC67" s="71"/>
      <c r="AD67" s="72"/>
      <c r="AE67" s="78" t="s">
        <v>1527</v>
      </c>
      <c r="AF67" s="78">
        <v>132</v>
      </c>
      <c r="AG67" s="78">
        <v>201</v>
      </c>
      <c r="AH67" s="78">
        <v>194</v>
      </c>
      <c r="AI67" s="78">
        <v>678</v>
      </c>
      <c r="AJ67" s="78"/>
      <c r="AK67" s="78" t="s">
        <v>1707</v>
      </c>
      <c r="AL67" s="78" t="s">
        <v>1870</v>
      </c>
      <c r="AM67" s="78"/>
      <c r="AN67" s="78"/>
      <c r="AO67" s="80">
        <v>43300.64890046296</v>
      </c>
      <c r="AP67" s="83" t="s">
        <v>2121</v>
      </c>
      <c r="AQ67" s="78" t="b">
        <v>0</v>
      </c>
      <c r="AR67" s="78" t="b">
        <v>0</v>
      </c>
      <c r="AS67" s="78" t="b">
        <v>0</v>
      </c>
      <c r="AT67" s="78" t="s">
        <v>1401</v>
      </c>
      <c r="AU67" s="78">
        <v>4</v>
      </c>
      <c r="AV67" s="83" t="s">
        <v>2235</v>
      </c>
      <c r="AW67" s="78" t="b">
        <v>0</v>
      </c>
      <c r="AX67" s="78" t="s">
        <v>2298</v>
      </c>
      <c r="AY67" s="83" t="s">
        <v>2363</v>
      </c>
      <c r="AZ67" s="78" t="s">
        <v>65</v>
      </c>
      <c r="BA67" s="78" t="str">
        <f>REPLACE(INDEX(GroupVertices[Group],MATCH(Vertices[[#This Row],[Vertex]],GroupVertices[Vertex],0)),1,1,"")</f>
        <v>4</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254</v>
      </c>
      <c r="C68" s="65"/>
      <c r="D68" s="65" t="s">
        <v>64</v>
      </c>
      <c r="E68" s="66">
        <v>387.4186986636455</v>
      </c>
      <c r="F68" s="68">
        <v>98.73850339917003</v>
      </c>
      <c r="G68" s="100" t="s">
        <v>688</v>
      </c>
      <c r="H68" s="65"/>
      <c r="I68" s="69" t="s">
        <v>254</v>
      </c>
      <c r="J68" s="70"/>
      <c r="K68" s="70"/>
      <c r="L68" s="69" t="s">
        <v>2547</v>
      </c>
      <c r="M68" s="73">
        <v>421.41476716993435</v>
      </c>
      <c r="N68" s="74">
        <v>7491.49755859375</v>
      </c>
      <c r="O68" s="74">
        <v>9393.5263671875</v>
      </c>
      <c r="P68" s="75"/>
      <c r="Q68" s="76"/>
      <c r="R68" s="76"/>
      <c r="S68" s="86"/>
      <c r="T68" s="48">
        <v>1</v>
      </c>
      <c r="U68" s="48">
        <v>3</v>
      </c>
      <c r="V68" s="49">
        <v>157.5</v>
      </c>
      <c r="W68" s="49">
        <v>0.002506</v>
      </c>
      <c r="X68" s="49">
        <v>0.004783</v>
      </c>
      <c r="Y68" s="49">
        <v>0.882752</v>
      </c>
      <c r="Z68" s="49">
        <v>0.3333333333333333</v>
      </c>
      <c r="AA68" s="49">
        <v>0.3333333333333333</v>
      </c>
      <c r="AB68" s="71">
        <v>68</v>
      </c>
      <c r="AC68" s="71"/>
      <c r="AD68" s="72"/>
      <c r="AE68" s="78" t="s">
        <v>1528</v>
      </c>
      <c r="AF68" s="78">
        <v>7161</v>
      </c>
      <c r="AG68" s="78">
        <v>10462</v>
      </c>
      <c r="AH68" s="78">
        <v>56772</v>
      </c>
      <c r="AI68" s="78">
        <v>33571</v>
      </c>
      <c r="AJ68" s="78"/>
      <c r="AK68" s="78" t="s">
        <v>1708</v>
      </c>
      <c r="AL68" s="78" t="s">
        <v>1871</v>
      </c>
      <c r="AM68" s="83" t="s">
        <v>1991</v>
      </c>
      <c r="AN68" s="78"/>
      <c r="AO68" s="80">
        <v>39999.79681712963</v>
      </c>
      <c r="AP68" s="83" t="s">
        <v>2122</v>
      </c>
      <c r="AQ68" s="78" t="b">
        <v>0</v>
      </c>
      <c r="AR68" s="78" t="b">
        <v>0</v>
      </c>
      <c r="AS68" s="78" t="b">
        <v>0</v>
      </c>
      <c r="AT68" s="78" t="s">
        <v>1401</v>
      </c>
      <c r="AU68" s="78">
        <v>694</v>
      </c>
      <c r="AV68" s="83" t="s">
        <v>2243</v>
      </c>
      <c r="AW68" s="78" t="b">
        <v>0</v>
      </c>
      <c r="AX68" s="78" t="s">
        <v>2298</v>
      </c>
      <c r="AY68" s="83" t="s">
        <v>2364</v>
      </c>
      <c r="AZ68" s="78" t="s">
        <v>66</v>
      </c>
      <c r="BA68" s="78" t="str">
        <f>REPLACE(INDEX(GroupVertices[Group],MATCH(Vertices[[#This Row],[Vertex]],GroupVertices[Vertex],0)),1,1,"")</f>
        <v>4</v>
      </c>
      <c r="BB68" s="48" t="s">
        <v>543</v>
      </c>
      <c r="BC68" s="48" t="s">
        <v>543</v>
      </c>
      <c r="BD68" s="48" t="s">
        <v>573</v>
      </c>
      <c r="BE68" s="48" t="s">
        <v>573</v>
      </c>
      <c r="BF68" s="48" t="s">
        <v>595</v>
      </c>
      <c r="BG68" s="48" t="s">
        <v>595</v>
      </c>
      <c r="BH68" s="121" t="s">
        <v>3152</v>
      </c>
      <c r="BI68" s="121" t="s">
        <v>3152</v>
      </c>
      <c r="BJ68" s="121" t="s">
        <v>3267</v>
      </c>
      <c r="BK68" s="121" t="s">
        <v>3267</v>
      </c>
      <c r="BL68" s="121">
        <v>1</v>
      </c>
      <c r="BM68" s="124">
        <v>7.6923076923076925</v>
      </c>
      <c r="BN68" s="121">
        <v>1</v>
      </c>
      <c r="BO68" s="124">
        <v>7.6923076923076925</v>
      </c>
      <c r="BP68" s="121">
        <v>0</v>
      </c>
      <c r="BQ68" s="124">
        <v>0</v>
      </c>
      <c r="BR68" s="121">
        <v>11</v>
      </c>
      <c r="BS68" s="124">
        <v>84.61538461538461</v>
      </c>
      <c r="BT68" s="121">
        <v>13</v>
      </c>
      <c r="BU68" s="2"/>
      <c r="BV68" s="3"/>
      <c r="BW68" s="3"/>
      <c r="BX68" s="3"/>
      <c r="BY68" s="3"/>
    </row>
    <row r="69" spans="1:77" ht="41.45" customHeight="1">
      <c r="A69" s="64" t="s">
        <v>255</v>
      </c>
      <c r="C69" s="65"/>
      <c r="D69" s="65" t="s">
        <v>64</v>
      </c>
      <c r="E69" s="66">
        <v>204.80948579962407</v>
      </c>
      <c r="F69" s="68">
        <v>99.76042794524297</v>
      </c>
      <c r="G69" s="100" t="s">
        <v>689</v>
      </c>
      <c r="H69" s="65"/>
      <c r="I69" s="69" t="s">
        <v>255</v>
      </c>
      <c r="J69" s="70"/>
      <c r="K69" s="70"/>
      <c r="L69" s="69" t="s">
        <v>2548</v>
      </c>
      <c r="M69" s="73">
        <v>80.84138011535845</v>
      </c>
      <c r="N69" s="74">
        <v>7738.017578125</v>
      </c>
      <c r="O69" s="74">
        <v>2649.735107421875</v>
      </c>
      <c r="P69" s="75"/>
      <c r="Q69" s="76"/>
      <c r="R69" s="76"/>
      <c r="S69" s="86"/>
      <c r="T69" s="48">
        <v>1</v>
      </c>
      <c r="U69" s="48">
        <v>1</v>
      </c>
      <c r="V69" s="49">
        <v>0</v>
      </c>
      <c r="W69" s="49">
        <v>0</v>
      </c>
      <c r="X69" s="49">
        <v>0</v>
      </c>
      <c r="Y69" s="49">
        <v>0.999997</v>
      </c>
      <c r="Z69" s="49">
        <v>0</v>
      </c>
      <c r="AA69" s="49" t="s">
        <v>3676</v>
      </c>
      <c r="AB69" s="71">
        <v>69</v>
      </c>
      <c r="AC69" s="71"/>
      <c r="AD69" s="72"/>
      <c r="AE69" s="78" t="s">
        <v>1529</v>
      </c>
      <c r="AF69" s="78">
        <v>4986</v>
      </c>
      <c r="AG69" s="78">
        <v>1999</v>
      </c>
      <c r="AH69" s="78">
        <v>5209</v>
      </c>
      <c r="AI69" s="78">
        <v>11082</v>
      </c>
      <c r="AJ69" s="78"/>
      <c r="AK69" s="78" t="s">
        <v>1709</v>
      </c>
      <c r="AL69" s="78" t="s">
        <v>1423</v>
      </c>
      <c r="AM69" s="83" t="s">
        <v>1992</v>
      </c>
      <c r="AN69" s="78"/>
      <c r="AO69" s="80">
        <v>42411.090046296296</v>
      </c>
      <c r="AP69" s="83" t="s">
        <v>2123</v>
      </c>
      <c r="AQ69" s="78" t="b">
        <v>1</v>
      </c>
      <c r="AR69" s="78" t="b">
        <v>0</v>
      </c>
      <c r="AS69" s="78" t="b">
        <v>0</v>
      </c>
      <c r="AT69" s="78" t="s">
        <v>1401</v>
      </c>
      <c r="AU69" s="78">
        <v>70</v>
      </c>
      <c r="AV69" s="78"/>
      <c r="AW69" s="78" t="b">
        <v>0</v>
      </c>
      <c r="AX69" s="78" t="s">
        <v>2298</v>
      </c>
      <c r="AY69" s="83" t="s">
        <v>2365</v>
      </c>
      <c r="AZ69" s="78" t="s">
        <v>66</v>
      </c>
      <c r="BA69" s="78" t="str">
        <f>REPLACE(INDEX(GroupVertices[Group],MATCH(Vertices[[#This Row],[Vertex]],GroupVertices[Vertex],0)),1,1,"")</f>
        <v>9</v>
      </c>
      <c r="BB69" s="48" t="s">
        <v>544</v>
      </c>
      <c r="BC69" s="48" t="s">
        <v>544</v>
      </c>
      <c r="BD69" s="48" t="s">
        <v>574</v>
      </c>
      <c r="BE69" s="48" t="s">
        <v>574</v>
      </c>
      <c r="BF69" s="48" t="s">
        <v>596</v>
      </c>
      <c r="BG69" s="48" t="s">
        <v>596</v>
      </c>
      <c r="BH69" s="121" t="s">
        <v>3153</v>
      </c>
      <c r="BI69" s="121" t="s">
        <v>3153</v>
      </c>
      <c r="BJ69" s="121" t="s">
        <v>3268</v>
      </c>
      <c r="BK69" s="121" t="s">
        <v>3268</v>
      </c>
      <c r="BL69" s="121">
        <v>0</v>
      </c>
      <c r="BM69" s="124">
        <v>0</v>
      </c>
      <c r="BN69" s="121">
        <v>0</v>
      </c>
      <c r="BO69" s="124">
        <v>0</v>
      </c>
      <c r="BP69" s="121">
        <v>0</v>
      </c>
      <c r="BQ69" s="124">
        <v>0</v>
      </c>
      <c r="BR69" s="121">
        <v>18</v>
      </c>
      <c r="BS69" s="124">
        <v>100</v>
      </c>
      <c r="BT69" s="121">
        <v>18</v>
      </c>
      <c r="BU69" s="2"/>
      <c r="BV69" s="3"/>
      <c r="BW69" s="3"/>
      <c r="BX69" s="3"/>
      <c r="BY69" s="3"/>
    </row>
    <row r="70" spans="1:77" ht="41.45" customHeight="1">
      <c r="A70" s="64" t="s">
        <v>256</v>
      </c>
      <c r="C70" s="65"/>
      <c r="D70" s="65" t="s">
        <v>64</v>
      </c>
      <c r="E70" s="66">
        <v>164.07142673223987</v>
      </c>
      <c r="F70" s="68">
        <v>99.98840780380208</v>
      </c>
      <c r="G70" s="100" t="s">
        <v>690</v>
      </c>
      <c r="H70" s="65"/>
      <c r="I70" s="69" t="s">
        <v>256</v>
      </c>
      <c r="J70" s="70"/>
      <c r="K70" s="70"/>
      <c r="L70" s="69" t="s">
        <v>2549</v>
      </c>
      <c r="M70" s="73">
        <v>4.863292586227022</v>
      </c>
      <c r="N70" s="74">
        <v>9654.6552734375</v>
      </c>
      <c r="O70" s="74">
        <v>1649.8349609375</v>
      </c>
      <c r="P70" s="75"/>
      <c r="Q70" s="76"/>
      <c r="R70" s="76"/>
      <c r="S70" s="86"/>
      <c r="T70" s="48">
        <v>2</v>
      </c>
      <c r="U70" s="48">
        <v>1</v>
      </c>
      <c r="V70" s="49">
        <v>0</v>
      </c>
      <c r="W70" s="49">
        <v>1</v>
      </c>
      <c r="X70" s="49">
        <v>0</v>
      </c>
      <c r="Y70" s="49">
        <v>1.298242</v>
      </c>
      <c r="Z70" s="49">
        <v>0</v>
      </c>
      <c r="AA70" s="49">
        <v>0</v>
      </c>
      <c r="AB70" s="71">
        <v>70</v>
      </c>
      <c r="AC70" s="71"/>
      <c r="AD70" s="72"/>
      <c r="AE70" s="78" t="s">
        <v>1416</v>
      </c>
      <c r="AF70" s="78">
        <v>10</v>
      </c>
      <c r="AG70" s="78">
        <v>111</v>
      </c>
      <c r="AH70" s="78">
        <v>1398</v>
      </c>
      <c r="AI70" s="78">
        <v>0</v>
      </c>
      <c r="AJ70" s="78"/>
      <c r="AK70" s="78" t="s">
        <v>1710</v>
      </c>
      <c r="AL70" s="78"/>
      <c r="AM70" s="78"/>
      <c r="AN70" s="78"/>
      <c r="AO70" s="80">
        <v>42983.77195601852</v>
      </c>
      <c r="AP70" s="83" t="s">
        <v>2124</v>
      </c>
      <c r="AQ70" s="78" t="b">
        <v>1</v>
      </c>
      <c r="AR70" s="78" t="b">
        <v>0</v>
      </c>
      <c r="AS70" s="78" t="b">
        <v>0</v>
      </c>
      <c r="AT70" s="78" t="s">
        <v>1401</v>
      </c>
      <c r="AU70" s="78">
        <v>9</v>
      </c>
      <c r="AV70" s="78"/>
      <c r="AW70" s="78" t="b">
        <v>0</v>
      </c>
      <c r="AX70" s="78" t="s">
        <v>2298</v>
      </c>
      <c r="AY70" s="83" t="s">
        <v>2366</v>
      </c>
      <c r="AZ70" s="78" t="s">
        <v>66</v>
      </c>
      <c r="BA70" s="78" t="str">
        <f>REPLACE(INDEX(GroupVertices[Group],MATCH(Vertices[[#This Row],[Vertex]],GroupVertices[Vertex],0)),1,1,"")</f>
        <v>12</v>
      </c>
      <c r="BB70" s="48"/>
      <c r="BC70" s="48"/>
      <c r="BD70" s="48"/>
      <c r="BE70" s="48"/>
      <c r="BF70" s="48" t="s">
        <v>597</v>
      </c>
      <c r="BG70" s="48" t="s">
        <v>597</v>
      </c>
      <c r="BH70" s="121" t="s">
        <v>2915</v>
      </c>
      <c r="BI70" s="121" t="s">
        <v>2915</v>
      </c>
      <c r="BJ70" s="121" t="s">
        <v>3023</v>
      </c>
      <c r="BK70" s="121" t="s">
        <v>3023</v>
      </c>
      <c r="BL70" s="121">
        <v>0</v>
      </c>
      <c r="BM70" s="124">
        <v>0</v>
      </c>
      <c r="BN70" s="121">
        <v>0</v>
      </c>
      <c r="BO70" s="124">
        <v>0</v>
      </c>
      <c r="BP70" s="121">
        <v>0</v>
      </c>
      <c r="BQ70" s="124">
        <v>0</v>
      </c>
      <c r="BR70" s="121">
        <v>11</v>
      </c>
      <c r="BS70" s="124">
        <v>100</v>
      </c>
      <c r="BT70" s="121">
        <v>11</v>
      </c>
      <c r="BU70" s="2"/>
      <c r="BV70" s="3"/>
      <c r="BW70" s="3"/>
      <c r="BX70" s="3"/>
      <c r="BY70" s="3"/>
    </row>
    <row r="71" spans="1:77" ht="41.45" customHeight="1">
      <c r="A71" s="64" t="s">
        <v>257</v>
      </c>
      <c r="C71" s="65"/>
      <c r="D71" s="65" t="s">
        <v>64</v>
      </c>
      <c r="E71" s="66">
        <v>252.90542523881865</v>
      </c>
      <c r="F71" s="68">
        <v>99.4912716397725</v>
      </c>
      <c r="G71" s="100" t="s">
        <v>691</v>
      </c>
      <c r="H71" s="65"/>
      <c r="I71" s="69" t="s">
        <v>257</v>
      </c>
      <c r="J71" s="70"/>
      <c r="K71" s="70"/>
      <c r="L71" s="69" t="s">
        <v>2550</v>
      </c>
      <c r="M71" s="73">
        <v>170.5422048518171</v>
      </c>
      <c r="N71" s="74">
        <v>9654.6552734375</v>
      </c>
      <c r="O71" s="74">
        <v>785.215576171875</v>
      </c>
      <c r="P71" s="75"/>
      <c r="Q71" s="76"/>
      <c r="R71" s="76"/>
      <c r="S71" s="86"/>
      <c r="T71" s="48">
        <v>0</v>
      </c>
      <c r="U71" s="48">
        <v>1</v>
      </c>
      <c r="V71" s="49">
        <v>0</v>
      </c>
      <c r="W71" s="49">
        <v>1</v>
      </c>
      <c r="X71" s="49">
        <v>0</v>
      </c>
      <c r="Y71" s="49">
        <v>0.701753</v>
      </c>
      <c r="Z71" s="49">
        <v>0</v>
      </c>
      <c r="AA71" s="49">
        <v>0</v>
      </c>
      <c r="AB71" s="71">
        <v>71</v>
      </c>
      <c r="AC71" s="71"/>
      <c r="AD71" s="72"/>
      <c r="AE71" s="78" t="s">
        <v>1530</v>
      </c>
      <c r="AF71" s="78">
        <v>13</v>
      </c>
      <c r="AG71" s="78">
        <v>4228</v>
      </c>
      <c r="AH71" s="78">
        <v>552135</v>
      </c>
      <c r="AI71" s="78">
        <v>17</v>
      </c>
      <c r="AJ71" s="78"/>
      <c r="AK71" s="78" t="s">
        <v>1711</v>
      </c>
      <c r="AL71" s="78" t="s">
        <v>1872</v>
      </c>
      <c r="AM71" s="78"/>
      <c r="AN71" s="78"/>
      <c r="AO71" s="80">
        <v>42520.19642361111</v>
      </c>
      <c r="AP71" s="83" t="s">
        <v>2125</v>
      </c>
      <c r="AQ71" s="78" t="b">
        <v>1</v>
      </c>
      <c r="AR71" s="78" t="b">
        <v>0</v>
      </c>
      <c r="AS71" s="78" t="b">
        <v>1</v>
      </c>
      <c r="AT71" s="78" t="s">
        <v>1401</v>
      </c>
      <c r="AU71" s="78">
        <v>4678</v>
      </c>
      <c r="AV71" s="78"/>
      <c r="AW71" s="78" t="b">
        <v>0</v>
      </c>
      <c r="AX71" s="78" t="s">
        <v>2298</v>
      </c>
      <c r="AY71" s="83" t="s">
        <v>2367</v>
      </c>
      <c r="AZ71" s="78" t="s">
        <v>66</v>
      </c>
      <c r="BA71" s="78" t="str">
        <f>REPLACE(INDEX(GroupVertices[Group],MATCH(Vertices[[#This Row],[Vertex]],GroupVertices[Vertex],0)),1,1,"")</f>
        <v>12</v>
      </c>
      <c r="BB71" s="48"/>
      <c r="BC71" s="48"/>
      <c r="BD71" s="48"/>
      <c r="BE71" s="48"/>
      <c r="BF71" s="48" t="s">
        <v>597</v>
      </c>
      <c r="BG71" s="48" t="s">
        <v>597</v>
      </c>
      <c r="BH71" s="121" t="s">
        <v>3154</v>
      </c>
      <c r="BI71" s="121" t="s">
        <v>3154</v>
      </c>
      <c r="BJ71" s="121" t="s">
        <v>3269</v>
      </c>
      <c r="BK71" s="121" t="s">
        <v>3269</v>
      </c>
      <c r="BL71" s="121">
        <v>0</v>
      </c>
      <c r="BM71" s="124">
        <v>0</v>
      </c>
      <c r="BN71" s="121">
        <v>0</v>
      </c>
      <c r="BO71" s="124">
        <v>0</v>
      </c>
      <c r="BP71" s="121">
        <v>0</v>
      </c>
      <c r="BQ71" s="124">
        <v>0</v>
      </c>
      <c r="BR71" s="121">
        <v>13</v>
      </c>
      <c r="BS71" s="124">
        <v>100</v>
      </c>
      <c r="BT71" s="121">
        <v>13</v>
      </c>
      <c r="BU71" s="2"/>
      <c r="BV71" s="3"/>
      <c r="BW71" s="3"/>
      <c r="BX71" s="3"/>
      <c r="BY71" s="3"/>
    </row>
    <row r="72" spans="1:77" ht="41.45" customHeight="1">
      <c r="A72" s="64" t="s">
        <v>258</v>
      </c>
      <c r="C72" s="65"/>
      <c r="D72" s="65" t="s">
        <v>64</v>
      </c>
      <c r="E72" s="66">
        <v>171.17037876252027</v>
      </c>
      <c r="F72" s="68">
        <v>99.94868038141546</v>
      </c>
      <c r="G72" s="100" t="s">
        <v>692</v>
      </c>
      <c r="H72" s="65"/>
      <c r="I72" s="69" t="s">
        <v>258</v>
      </c>
      <c r="J72" s="70"/>
      <c r="K72" s="70"/>
      <c r="L72" s="69" t="s">
        <v>2551</v>
      </c>
      <c r="M72" s="73">
        <v>18.103118220275878</v>
      </c>
      <c r="N72" s="74">
        <v>3320.005859375</v>
      </c>
      <c r="O72" s="74">
        <v>4631.21435546875</v>
      </c>
      <c r="P72" s="75"/>
      <c r="Q72" s="76"/>
      <c r="R72" s="76"/>
      <c r="S72" s="86"/>
      <c r="T72" s="48">
        <v>0</v>
      </c>
      <c r="U72" s="48">
        <v>1</v>
      </c>
      <c r="V72" s="49">
        <v>0</v>
      </c>
      <c r="W72" s="49">
        <v>0.002304</v>
      </c>
      <c r="X72" s="49">
        <v>0.00349</v>
      </c>
      <c r="Y72" s="49">
        <v>0.39461</v>
      </c>
      <c r="Z72" s="49">
        <v>0</v>
      </c>
      <c r="AA72" s="49">
        <v>0</v>
      </c>
      <c r="AB72" s="71">
        <v>72</v>
      </c>
      <c r="AC72" s="71"/>
      <c r="AD72" s="72"/>
      <c r="AE72" s="78" t="s">
        <v>1531</v>
      </c>
      <c r="AF72" s="78">
        <v>630</v>
      </c>
      <c r="AG72" s="78">
        <v>440</v>
      </c>
      <c r="AH72" s="78">
        <v>13046</v>
      </c>
      <c r="AI72" s="78">
        <v>17546</v>
      </c>
      <c r="AJ72" s="78"/>
      <c r="AK72" s="78"/>
      <c r="AL72" s="78"/>
      <c r="AM72" s="78"/>
      <c r="AN72" s="78"/>
      <c r="AO72" s="80">
        <v>42769.603738425925</v>
      </c>
      <c r="AP72" s="78"/>
      <c r="AQ72" s="78" t="b">
        <v>1</v>
      </c>
      <c r="AR72" s="78" t="b">
        <v>0</v>
      </c>
      <c r="AS72" s="78" t="b">
        <v>0</v>
      </c>
      <c r="AT72" s="78" t="s">
        <v>2230</v>
      </c>
      <c r="AU72" s="78">
        <v>6</v>
      </c>
      <c r="AV72" s="78"/>
      <c r="AW72" s="78" t="b">
        <v>0</v>
      </c>
      <c r="AX72" s="78" t="s">
        <v>2298</v>
      </c>
      <c r="AY72" s="83" t="s">
        <v>2368</v>
      </c>
      <c r="AZ72" s="78" t="s">
        <v>66</v>
      </c>
      <c r="BA72" s="78" t="str">
        <f>REPLACE(INDEX(GroupVertices[Group],MATCH(Vertices[[#This Row],[Vertex]],GroupVertices[Vertex],0)),1,1,"")</f>
        <v>1</v>
      </c>
      <c r="BB72" s="48"/>
      <c r="BC72" s="48"/>
      <c r="BD72" s="48"/>
      <c r="BE72" s="48"/>
      <c r="BF72" s="48" t="s">
        <v>589</v>
      </c>
      <c r="BG72" s="48" t="s">
        <v>589</v>
      </c>
      <c r="BH72" s="121" t="s">
        <v>3138</v>
      </c>
      <c r="BI72" s="121" t="s">
        <v>3138</v>
      </c>
      <c r="BJ72" s="121" t="s">
        <v>3254</v>
      </c>
      <c r="BK72" s="121" t="s">
        <v>3254</v>
      </c>
      <c r="BL72" s="121">
        <v>2</v>
      </c>
      <c r="BM72" s="124">
        <v>9.090909090909092</v>
      </c>
      <c r="BN72" s="121">
        <v>2</v>
      </c>
      <c r="BO72" s="124">
        <v>9.090909090909092</v>
      </c>
      <c r="BP72" s="121">
        <v>0</v>
      </c>
      <c r="BQ72" s="124">
        <v>0</v>
      </c>
      <c r="BR72" s="121">
        <v>18</v>
      </c>
      <c r="BS72" s="124">
        <v>81.81818181818181</v>
      </c>
      <c r="BT72" s="121">
        <v>22</v>
      </c>
      <c r="BU72" s="2"/>
      <c r="BV72" s="3"/>
      <c r="BW72" s="3"/>
      <c r="BX72" s="3"/>
      <c r="BY72" s="3"/>
    </row>
    <row r="73" spans="1:77" ht="41.45" customHeight="1">
      <c r="A73" s="64" t="s">
        <v>259</v>
      </c>
      <c r="C73" s="65"/>
      <c r="D73" s="65" t="s">
        <v>64</v>
      </c>
      <c r="E73" s="66">
        <v>185.62721116461105</v>
      </c>
      <c r="F73" s="68">
        <v>99.86777651211747</v>
      </c>
      <c r="G73" s="100" t="s">
        <v>693</v>
      </c>
      <c r="H73" s="65"/>
      <c r="I73" s="69" t="s">
        <v>259</v>
      </c>
      <c r="J73" s="70"/>
      <c r="K73" s="70"/>
      <c r="L73" s="69" t="s">
        <v>2552</v>
      </c>
      <c r="M73" s="73">
        <v>45.065681061651965</v>
      </c>
      <c r="N73" s="74">
        <v>2492.730712890625</v>
      </c>
      <c r="O73" s="74">
        <v>845.2359008789062</v>
      </c>
      <c r="P73" s="75"/>
      <c r="Q73" s="76"/>
      <c r="R73" s="76"/>
      <c r="S73" s="86"/>
      <c r="T73" s="48">
        <v>0</v>
      </c>
      <c r="U73" s="48">
        <v>1</v>
      </c>
      <c r="V73" s="49">
        <v>0</v>
      </c>
      <c r="W73" s="49">
        <v>0.002304</v>
      </c>
      <c r="X73" s="49">
        <v>0.00349</v>
      </c>
      <c r="Y73" s="49">
        <v>0.39461</v>
      </c>
      <c r="Z73" s="49">
        <v>0</v>
      </c>
      <c r="AA73" s="49">
        <v>0</v>
      </c>
      <c r="AB73" s="71">
        <v>73</v>
      </c>
      <c r="AC73" s="71"/>
      <c r="AD73" s="72"/>
      <c r="AE73" s="78" t="s">
        <v>1532</v>
      </c>
      <c r="AF73" s="78">
        <v>1347</v>
      </c>
      <c r="AG73" s="78">
        <v>1110</v>
      </c>
      <c r="AH73" s="78">
        <v>998</v>
      </c>
      <c r="AI73" s="78">
        <v>5484</v>
      </c>
      <c r="AJ73" s="78"/>
      <c r="AK73" s="78" t="s">
        <v>1712</v>
      </c>
      <c r="AL73" s="78" t="s">
        <v>1873</v>
      </c>
      <c r="AM73" s="83" t="s">
        <v>1993</v>
      </c>
      <c r="AN73" s="78"/>
      <c r="AO73" s="80">
        <v>40634.69268518518</v>
      </c>
      <c r="AP73" s="83" t="s">
        <v>2126</v>
      </c>
      <c r="AQ73" s="78" t="b">
        <v>0</v>
      </c>
      <c r="AR73" s="78" t="b">
        <v>0</v>
      </c>
      <c r="AS73" s="78" t="b">
        <v>1</v>
      </c>
      <c r="AT73" s="78" t="s">
        <v>1401</v>
      </c>
      <c r="AU73" s="78">
        <v>22</v>
      </c>
      <c r="AV73" s="83" t="s">
        <v>2239</v>
      </c>
      <c r="AW73" s="78" t="b">
        <v>0</v>
      </c>
      <c r="AX73" s="78" t="s">
        <v>2298</v>
      </c>
      <c r="AY73" s="83" t="s">
        <v>2369</v>
      </c>
      <c r="AZ73" s="78" t="s">
        <v>66</v>
      </c>
      <c r="BA73" s="78" t="str">
        <f>REPLACE(INDEX(GroupVertices[Group],MATCH(Vertices[[#This Row],[Vertex]],GroupVertices[Vertex],0)),1,1,"")</f>
        <v>1</v>
      </c>
      <c r="BB73" s="48"/>
      <c r="BC73" s="48"/>
      <c r="BD73" s="48"/>
      <c r="BE73" s="48"/>
      <c r="BF73" s="48" t="s">
        <v>589</v>
      </c>
      <c r="BG73" s="48" t="s">
        <v>589</v>
      </c>
      <c r="BH73" s="121" t="s">
        <v>3138</v>
      </c>
      <c r="BI73" s="121" t="s">
        <v>3138</v>
      </c>
      <c r="BJ73" s="121" t="s">
        <v>3254</v>
      </c>
      <c r="BK73" s="121" t="s">
        <v>3254</v>
      </c>
      <c r="BL73" s="121">
        <v>2</v>
      </c>
      <c r="BM73" s="124">
        <v>9.090909090909092</v>
      </c>
      <c r="BN73" s="121">
        <v>2</v>
      </c>
      <c r="BO73" s="124">
        <v>9.090909090909092</v>
      </c>
      <c r="BP73" s="121">
        <v>0</v>
      </c>
      <c r="BQ73" s="124">
        <v>0</v>
      </c>
      <c r="BR73" s="121">
        <v>18</v>
      </c>
      <c r="BS73" s="124">
        <v>81.81818181818181</v>
      </c>
      <c r="BT73" s="121">
        <v>22</v>
      </c>
      <c r="BU73" s="2"/>
      <c r="BV73" s="3"/>
      <c r="BW73" s="3"/>
      <c r="BX73" s="3"/>
      <c r="BY73" s="3"/>
    </row>
    <row r="74" spans="1:77" ht="41.45" customHeight="1">
      <c r="A74" s="64" t="s">
        <v>260</v>
      </c>
      <c r="C74" s="65"/>
      <c r="D74" s="65" t="s">
        <v>64</v>
      </c>
      <c r="E74" s="66">
        <v>162.21577361794166</v>
      </c>
      <c r="F74" s="68">
        <v>99.99879247956272</v>
      </c>
      <c r="G74" s="100" t="s">
        <v>694</v>
      </c>
      <c r="H74" s="65"/>
      <c r="I74" s="69" t="s">
        <v>260</v>
      </c>
      <c r="J74" s="70"/>
      <c r="K74" s="70"/>
      <c r="L74" s="69" t="s">
        <v>2553</v>
      </c>
      <c r="M74" s="73">
        <v>1.4024263110653148</v>
      </c>
      <c r="N74" s="74">
        <v>1194.0238037109375</v>
      </c>
      <c r="O74" s="74">
        <v>608.73681640625</v>
      </c>
      <c r="P74" s="75"/>
      <c r="Q74" s="76"/>
      <c r="R74" s="76"/>
      <c r="S74" s="86"/>
      <c r="T74" s="48">
        <v>0</v>
      </c>
      <c r="U74" s="48">
        <v>1</v>
      </c>
      <c r="V74" s="49">
        <v>0</v>
      </c>
      <c r="W74" s="49">
        <v>0.002304</v>
      </c>
      <c r="X74" s="49">
        <v>0.00349</v>
      </c>
      <c r="Y74" s="49">
        <v>0.39461</v>
      </c>
      <c r="Z74" s="49">
        <v>0</v>
      </c>
      <c r="AA74" s="49">
        <v>0</v>
      </c>
      <c r="AB74" s="71">
        <v>74</v>
      </c>
      <c r="AC74" s="71"/>
      <c r="AD74" s="72"/>
      <c r="AE74" s="78" t="s">
        <v>1533</v>
      </c>
      <c r="AF74" s="78">
        <v>94</v>
      </c>
      <c r="AG74" s="78">
        <v>25</v>
      </c>
      <c r="AH74" s="78">
        <v>191</v>
      </c>
      <c r="AI74" s="78">
        <v>233</v>
      </c>
      <c r="AJ74" s="78"/>
      <c r="AK74" s="78" t="s">
        <v>1713</v>
      </c>
      <c r="AL74" s="78" t="s">
        <v>1874</v>
      </c>
      <c r="AM74" s="83" t="s">
        <v>1994</v>
      </c>
      <c r="AN74" s="78"/>
      <c r="AO74" s="80">
        <v>43284.34082175926</v>
      </c>
      <c r="AP74" s="83" t="s">
        <v>2127</v>
      </c>
      <c r="AQ74" s="78" t="b">
        <v>0</v>
      </c>
      <c r="AR74" s="78" t="b">
        <v>0</v>
      </c>
      <c r="AS74" s="78" t="b">
        <v>0</v>
      </c>
      <c r="AT74" s="78" t="s">
        <v>1401</v>
      </c>
      <c r="AU74" s="78">
        <v>0</v>
      </c>
      <c r="AV74" s="83" t="s">
        <v>2235</v>
      </c>
      <c r="AW74" s="78" t="b">
        <v>0</v>
      </c>
      <c r="AX74" s="78" t="s">
        <v>2298</v>
      </c>
      <c r="AY74" s="83" t="s">
        <v>2370</v>
      </c>
      <c r="AZ74" s="78" t="s">
        <v>66</v>
      </c>
      <c r="BA74" s="78" t="str">
        <f>REPLACE(INDEX(GroupVertices[Group],MATCH(Vertices[[#This Row],[Vertex]],GroupVertices[Vertex],0)),1,1,"")</f>
        <v>1</v>
      </c>
      <c r="BB74" s="48"/>
      <c r="BC74" s="48"/>
      <c r="BD74" s="48"/>
      <c r="BE74" s="48"/>
      <c r="BF74" s="48" t="s">
        <v>589</v>
      </c>
      <c r="BG74" s="48" t="s">
        <v>589</v>
      </c>
      <c r="BH74" s="121" t="s">
        <v>3138</v>
      </c>
      <c r="BI74" s="121" t="s">
        <v>3138</v>
      </c>
      <c r="BJ74" s="121" t="s">
        <v>3254</v>
      </c>
      <c r="BK74" s="121" t="s">
        <v>3254</v>
      </c>
      <c r="BL74" s="121">
        <v>2</v>
      </c>
      <c r="BM74" s="124">
        <v>9.090909090909092</v>
      </c>
      <c r="BN74" s="121">
        <v>2</v>
      </c>
      <c r="BO74" s="124">
        <v>9.090909090909092</v>
      </c>
      <c r="BP74" s="121">
        <v>0</v>
      </c>
      <c r="BQ74" s="124">
        <v>0</v>
      </c>
      <c r="BR74" s="121">
        <v>18</v>
      </c>
      <c r="BS74" s="124">
        <v>81.81818181818181</v>
      </c>
      <c r="BT74" s="121">
        <v>22</v>
      </c>
      <c r="BU74" s="2"/>
      <c r="BV74" s="3"/>
      <c r="BW74" s="3"/>
      <c r="BX74" s="3"/>
      <c r="BY74" s="3"/>
    </row>
    <row r="75" spans="1:77" ht="41.45" customHeight="1">
      <c r="A75" s="64" t="s">
        <v>261</v>
      </c>
      <c r="C75" s="65"/>
      <c r="D75" s="65" t="s">
        <v>64</v>
      </c>
      <c r="E75" s="66">
        <v>204.7231763524474</v>
      </c>
      <c r="F75" s="68">
        <v>99.76091095341789</v>
      </c>
      <c r="G75" s="100" t="s">
        <v>695</v>
      </c>
      <c r="H75" s="65"/>
      <c r="I75" s="69" t="s">
        <v>261</v>
      </c>
      <c r="J75" s="70"/>
      <c r="K75" s="70"/>
      <c r="L75" s="69" t="s">
        <v>2554</v>
      </c>
      <c r="M75" s="73">
        <v>80.68040959093233</v>
      </c>
      <c r="N75" s="74">
        <v>6514.4931640625</v>
      </c>
      <c r="O75" s="74">
        <v>2545.509765625</v>
      </c>
      <c r="P75" s="75"/>
      <c r="Q75" s="76"/>
      <c r="R75" s="76"/>
      <c r="S75" s="86"/>
      <c r="T75" s="48">
        <v>0</v>
      </c>
      <c r="U75" s="48">
        <v>3</v>
      </c>
      <c r="V75" s="49">
        <v>0</v>
      </c>
      <c r="W75" s="49">
        <v>0.002481</v>
      </c>
      <c r="X75" s="49">
        <v>0.008225</v>
      </c>
      <c r="Y75" s="49">
        <v>0.691925</v>
      </c>
      <c r="Z75" s="49">
        <v>1</v>
      </c>
      <c r="AA75" s="49">
        <v>0</v>
      </c>
      <c r="AB75" s="71">
        <v>75</v>
      </c>
      <c r="AC75" s="71"/>
      <c r="AD75" s="72"/>
      <c r="AE75" s="78" t="s">
        <v>1534</v>
      </c>
      <c r="AF75" s="78">
        <v>1693</v>
      </c>
      <c r="AG75" s="78">
        <v>1995</v>
      </c>
      <c r="AH75" s="78">
        <v>13673</v>
      </c>
      <c r="AI75" s="78">
        <v>17273</v>
      </c>
      <c r="AJ75" s="78"/>
      <c r="AK75" s="78" t="s">
        <v>1714</v>
      </c>
      <c r="AL75" s="78"/>
      <c r="AM75" s="78"/>
      <c r="AN75" s="78"/>
      <c r="AO75" s="80">
        <v>40009.866064814814</v>
      </c>
      <c r="AP75" s="83" t="s">
        <v>2128</v>
      </c>
      <c r="AQ75" s="78" t="b">
        <v>0</v>
      </c>
      <c r="AR75" s="78" t="b">
        <v>0</v>
      </c>
      <c r="AS75" s="78" t="b">
        <v>1</v>
      </c>
      <c r="AT75" s="78" t="s">
        <v>1401</v>
      </c>
      <c r="AU75" s="78">
        <v>216</v>
      </c>
      <c r="AV75" s="83" t="s">
        <v>2235</v>
      </c>
      <c r="AW75" s="78" t="b">
        <v>0</v>
      </c>
      <c r="AX75" s="78" t="s">
        <v>2298</v>
      </c>
      <c r="AY75" s="83" t="s">
        <v>2371</v>
      </c>
      <c r="AZ75" s="78" t="s">
        <v>66</v>
      </c>
      <c r="BA75" s="78" t="str">
        <f>REPLACE(INDEX(GroupVertices[Group],MATCH(Vertices[[#This Row],[Vertex]],GroupVertices[Vertex],0)),1,1,"")</f>
        <v>3</v>
      </c>
      <c r="BB75" s="48"/>
      <c r="BC75" s="48"/>
      <c r="BD75" s="48"/>
      <c r="BE75" s="48"/>
      <c r="BF75" s="48" t="s">
        <v>619</v>
      </c>
      <c r="BG75" s="48" t="s">
        <v>619</v>
      </c>
      <c r="BH75" s="121" t="s">
        <v>3147</v>
      </c>
      <c r="BI75" s="121" t="s">
        <v>3147</v>
      </c>
      <c r="BJ75" s="121" t="s">
        <v>3262</v>
      </c>
      <c r="BK75" s="121" t="s">
        <v>3262</v>
      </c>
      <c r="BL75" s="121">
        <v>0</v>
      </c>
      <c r="BM75" s="124">
        <v>0</v>
      </c>
      <c r="BN75" s="121">
        <v>0</v>
      </c>
      <c r="BO75" s="124">
        <v>0</v>
      </c>
      <c r="BP75" s="121">
        <v>0</v>
      </c>
      <c r="BQ75" s="124">
        <v>0</v>
      </c>
      <c r="BR75" s="121">
        <v>16</v>
      </c>
      <c r="BS75" s="124">
        <v>100</v>
      </c>
      <c r="BT75" s="121">
        <v>16</v>
      </c>
      <c r="BU75" s="2"/>
      <c r="BV75" s="3"/>
      <c r="BW75" s="3"/>
      <c r="BX75" s="3"/>
      <c r="BY75" s="3"/>
    </row>
    <row r="76" spans="1:77" ht="41.45" customHeight="1">
      <c r="A76" s="64" t="s">
        <v>355</v>
      </c>
      <c r="C76" s="65"/>
      <c r="D76" s="65" t="s">
        <v>64</v>
      </c>
      <c r="E76" s="66">
        <v>1000</v>
      </c>
      <c r="F76" s="68">
        <v>93.46622766590325</v>
      </c>
      <c r="G76" s="100" t="s">
        <v>777</v>
      </c>
      <c r="H76" s="65"/>
      <c r="I76" s="69" t="s">
        <v>355</v>
      </c>
      <c r="J76" s="70"/>
      <c r="K76" s="70"/>
      <c r="L76" s="69" t="s">
        <v>2555</v>
      </c>
      <c r="M76" s="73">
        <v>2178.4885265433118</v>
      </c>
      <c r="N76" s="74">
        <v>5416.63623046875</v>
      </c>
      <c r="O76" s="74">
        <v>2440.7958984375</v>
      </c>
      <c r="P76" s="75"/>
      <c r="Q76" s="76"/>
      <c r="R76" s="76"/>
      <c r="S76" s="86"/>
      <c r="T76" s="48">
        <v>21</v>
      </c>
      <c r="U76" s="48">
        <v>9</v>
      </c>
      <c r="V76" s="49">
        <v>453.480952</v>
      </c>
      <c r="W76" s="49">
        <v>0.00303</v>
      </c>
      <c r="X76" s="49">
        <v>0.028908</v>
      </c>
      <c r="Y76" s="49">
        <v>4.758396</v>
      </c>
      <c r="Z76" s="49">
        <v>0.1442687747035573</v>
      </c>
      <c r="AA76" s="49">
        <v>0.21739130434782608</v>
      </c>
      <c r="AB76" s="71">
        <v>76</v>
      </c>
      <c r="AC76" s="71"/>
      <c r="AD76" s="72"/>
      <c r="AE76" s="78" t="s">
        <v>1535</v>
      </c>
      <c r="AF76" s="78">
        <v>20985</v>
      </c>
      <c r="AG76" s="78">
        <v>54124</v>
      </c>
      <c r="AH76" s="78">
        <v>44158</v>
      </c>
      <c r="AI76" s="78">
        <v>51852</v>
      </c>
      <c r="AJ76" s="78"/>
      <c r="AK76" s="78" t="s">
        <v>1715</v>
      </c>
      <c r="AL76" s="78" t="s">
        <v>1875</v>
      </c>
      <c r="AM76" s="83" t="s">
        <v>1995</v>
      </c>
      <c r="AN76" s="78"/>
      <c r="AO76" s="80">
        <v>41067.67327546296</v>
      </c>
      <c r="AP76" s="83" t="s">
        <v>2129</v>
      </c>
      <c r="AQ76" s="78" t="b">
        <v>0</v>
      </c>
      <c r="AR76" s="78" t="b">
        <v>0</v>
      </c>
      <c r="AS76" s="78" t="b">
        <v>1</v>
      </c>
      <c r="AT76" s="78" t="s">
        <v>1401</v>
      </c>
      <c r="AU76" s="78">
        <v>700</v>
      </c>
      <c r="AV76" s="83" t="s">
        <v>2238</v>
      </c>
      <c r="AW76" s="78" t="b">
        <v>0</v>
      </c>
      <c r="AX76" s="78" t="s">
        <v>2298</v>
      </c>
      <c r="AY76" s="83" t="s">
        <v>2372</v>
      </c>
      <c r="AZ76" s="78" t="s">
        <v>66</v>
      </c>
      <c r="BA76" s="78" t="str">
        <f>REPLACE(INDEX(GroupVertices[Group],MATCH(Vertices[[#This Row],[Vertex]],GroupVertices[Vertex],0)),1,1,"")</f>
        <v>3</v>
      </c>
      <c r="BB76" s="48" t="s">
        <v>3088</v>
      </c>
      <c r="BC76" s="48" t="s">
        <v>3088</v>
      </c>
      <c r="BD76" s="48" t="s">
        <v>576</v>
      </c>
      <c r="BE76" s="48" t="s">
        <v>576</v>
      </c>
      <c r="BF76" s="48" t="s">
        <v>3104</v>
      </c>
      <c r="BG76" s="48" t="s">
        <v>3120</v>
      </c>
      <c r="BH76" s="121" t="s">
        <v>3155</v>
      </c>
      <c r="BI76" s="121" t="s">
        <v>3215</v>
      </c>
      <c r="BJ76" s="121" t="s">
        <v>3270</v>
      </c>
      <c r="BK76" s="121" t="s">
        <v>3270</v>
      </c>
      <c r="BL76" s="121">
        <v>7</v>
      </c>
      <c r="BM76" s="124">
        <v>3.7037037037037037</v>
      </c>
      <c r="BN76" s="121">
        <v>4</v>
      </c>
      <c r="BO76" s="124">
        <v>2.1164021164021163</v>
      </c>
      <c r="BP76" s="121">
        <v>0</v>
      </c>
      <c r="BQ76" s="124">
        <v>0</v>
      </c>
      <c r="BR76" s="121">
        <v>178</v>
      </c>
      <c r="BS76" s="124">
        <v>94.17989417989418</v>
      </c>
      <c r="BT76" s="121">
        <v>189</v>
      </c>
      <c r="BU76" s="2"/>
      <c r="BV76" s="3"/>
      <c r="BW76" s="3"/>
      <c r="BX76" s="3"/>
      <c r="BY76" s="3"/>
    </row>
    <row r="77" spans="1:77" ht="41.45" customHeight="1">
      <c r="A77" s="64" t="s">
        <v>363</v>
      </c>
      <c r="C77" s="65"/>
      <c r="D77" s="65" t="s">
        <v>64</v>
      </c>
      <c r="E77" s="66">
        <v>1000</v>
      </c>
      <c r="F77" s="68">
        <v>94.57461067528568</v>
      </c>
      <c r="G77" s="100" t="s">
        <v>784</v>
      </c>
      <c r="H77" s="65"/>
      <c r="I77" s="69" t="s">
        <v>363</v>
      </c>
      <c r="J77" s="70"/>
      <c r="K77" s="70"/>
      <c r="L77" s="69" t="s">
        <v>2556</v>
      </c>
      <c r="M77" s="73">
        <v>1809.1014156164592</v>
      </c>
      <c r="N77" s="74">
        <v>5289.77001953125</v>
      </c>
      <c r="O77" s="74">
        <v>2523.58349609375</v>
      </c>
      <c r="P77" s="75"/>
      <c r="Q77" s="76"/>
      <c r="R77" s="76"/>
      <c r="S77" s="86"/>
      <c r="T77" s="48">
        <v>20</v>
      </c>
      <c r="U77" s="48">
        <v>3</v>
      </c>
      <c r="V77" s="49">
        <v>364.461905</v>
      </c>
      <c r="W77" s="49">
        <v>0.003003</v>
      </c>
      <c r="X77" s="49">
        <v>0.024523</v>
      </c>
      <c r="Y77" s="49">
        <v>3.994397</v>
      </c>
      <c r="Z77" s="49">
        <v>0.17105263157894737</v>
      </c>
      <c r="AA77" s="49">
        <v>0.15</v>
      </c>
      <c r="AB77" s="71">
        <v>77</v>
      </c>
      <c r="AC77" s="71"/>
      <c r="AD77" s="72"/>
      <c r="AE77" s="78" t="s">
        <v>1536</v>
      </c>
      <c r="AF77" s="78">
        <v>23371</v>
      </c>
      <c r="AG77" s="78">
        <v>44945</v>
      </c>
      <c r="AH77" s="78">
        <v>54399</v>
      </c>
      <c r="AI77" s="78">
        <v>138384</v>
      </c>
      <c r="AJ77" s="78"/>
      <c r="AK77" s="78" t="s">
        <v>1716</v>
      </c>
      <c r="AL77" s="78" t="s">
        <v>1876</v>
      </c>
      <c r="AM77" s="83" t="s">
        <v>1996</v>
      </c>
      <c r="AN77" s="78"/>
      <c r="AO77" s="80">
        <v>41479.05903935185</v>
      </c>
      <c r="AP77" s="83" t="s">
        <v>2130</v>
      </c>
      <c r="AQ77" s="78" t="b">
        <v>1</v>
      </c>
      <c r="AR77" s="78" t="b">
        <v>0</v>
      </c>
      <c r="AS77" s="78" t="b">
        <v>1</v>
      </c>
      <c r="AT77" s="78" t="s">
        <v>1401</v>
      </c>
      <c r="AU77" s="78">
        <v>642</v>
      </c>
      <c r="AV77" s="83" t="s">
        <v>2235</v>
      </c>
      <c r="AW77" s="78" t="b">
        <v>0</v>
      </c>
      <c r="AX77" s="78" t="s">
        <v>2298</v>
      </c>
      <c r="AY77" s="83" t="s">
        <v>2373</v>
      </c>
      <c r="AZ77" s="78" t="s">
        <v>66</v>
      </c>
      <c r="BA77" s="78" t="str">
        <f>REPLACE(INDEX(GroupVertices[Group],MATCH(Vertices[[#This Row],[Vertex]],GroupVertices[Vertex],0)),1,1,"")</f>
        <v>3</v>
      </c>
      <c r="BB77" s="48" t="s">
        <v>546</v>
      </c>
      <c r="BC77" s="48" t="s">
        <v>546</v>
      </c>
      <c r="BD77" s="48" t="s">
        <v>576</v>
      </c>
      <c r="BE77" s="48" t="s">
        <v>576</v>
      </c>
      <c r="BF77" s="48" t="s">
        <v>619</v>
      </c>
      <c r="BG77" s="48" t="s">
        <v>3121</v>
      </c>
      <c r="BH77" s="121" t="s">
        <v>3156</v>
      </c>
      <c r="BI77" s="121" t="s">
        <v>3216</v>
      </c>
      <c r="BJ77" s="121" t="s">
        <v>3271</v>
      </c>
      <c r="BK77" s="121" t="s">
        <v>3278</v>
      </c>
      <c r="BL77" s="121">
        <v>1</v>
      </c>
      <c r="BM77" s="124">
        <v>1.8867924528301887</v>
      </c>
      <c r="BN77" s="121">
        <v>1</v>
      </c>
      <c r="BO77" s="124">
        <v>1.8867924528301887</v>
      </c>
      <c r="BP77" s="121">
        <v>0</v>
      </c>
      <c r="BQ77" s="124">
        <v>0</v>
      </c>
      <c r="BR77" s="121">
        <v>51</v>
      </c>
      <c r="BS77" s="124">
        <v>96.22641509433963</v>
      </c>
      <c r="BT77" s="121">
        <v>53</v>
      </c>
      <c r="BU77" s="2"/>
      <c r="BV77" s="3"/>
      <c r="BW77" s="3"/>
      <c r="BX77" s="3"/>
      <c r="BY77" s="3"/>
    </row>
    <row r="78" spans="1:77" ht="41.45" customHeight="1">
      <c r="A78" s="64" t="s">
        <v>262</v>
      </c>
      <c r="C78" s="65"/>
      <c r="D78" s="65" t="s">
        <v>64</v>
      </c>
      <c r="E78" s="66">
        <v>207.5929654710714</v>
      </c>
      <c r="F78" s="68">
        <v>99.74485093160202</v>
      </c>
      <c r="G78" s="100" t="s">
        <v>696</v>
      </c>
      <c r="H78" s="65"/>
      <c r="I78" s="69" t="s">
        <v>262</v>
      </c>
      <c r="J78" s="70"/>
      <c r="K78" s="70"/>
      <c r="L78" s="69" t="s">
        <v>2557</v>
      </c>
      <c r="M78" s="73">
        <v>86.03267952810101</v>
      </c>
      <c r="N78" s="74">
        <v>4338.75927734375</v>
      </c>
      <c r="O78" s="74">
        <v>2542.156494140625</v>
      </c>
      <c r="P78" s="75"/>
      <c r="Q78" s="76"/>
      <c r="R78" s="76"/>
      <c r="S78" s="86"/>
      <c r="T78" s="48">
        <v>0</v>
      </c>
      <c r="U78" s="48">
        <v>3</v>
      </c>
      <c r="V78" s="49">
        <v>0</v>
      </c>
      <c r="W78" s="49">
        <v>0.002481</v>
      </c>
      <c r="X78" s="49">
        <v>0.008225</v>
      </c>
      <c r="Y78" s="49">
        <v>0.691925</v>
      </c>
      <c r="Z78" s="49">
        <v>1</v>
      </c>
      <c r="AA78" s="49">
        <v>0</v>
      </c>
      <c r="AB78" s="71">
        <v>78</v>
      </c>
      <c r="AC78" s="71"/>
      <c r="AD78" s="72"/>
      <c r="AE78" s="78" t="s">
        <v>1537</v>
      </c>
      <c r="AF78" s="78">
        <v>1688</v>
      </c>
      <c r="AG78" s="78">
        <v>2128</v>
      </c>
      <c r="AH78" s="78">
        <v>8065</v>
      </c>
      <c r="AI78" s="78">
        <v>27713</v>
      </c>
      <c r="AJ78" s="78"/>
      <c r="AK78" s="78" t="s">
        <v>1717</v>
      </c>
      <c r="AL78" s="78" t="s">
        <v>1877</v>
      </c>
      <c r="AM78" s="78"/>
      <c r="AN78" s="78"/>
      <c r="AO78" s="80">
        <v>42616.973715277774</v>
      </c>
      <c r="AP78" s="83" t="s">
        <v>2131</v>
      </c>
      <c r="AQ78" s="78" t="b">
        <v>1</v>
      </c>
      <c r="AR78" s="78" t="b">
        <v>0</v>
      </c>
      <c r="AS78" s="78" t="b">
        <v>0</v>
      </c>
      <c r="AT78" s="78" t="s">
        <v>1401</v>
      </c>
      <c r="AU78" s="78">
        <v>15</v>
      </c>
      <c r="AV78" s="78"/>
      <c r="AW78" s="78" t="b">
        <v>0</v>
      </c>
      <c r="AX78" s="78" t="s">
        <v>2298</v>
      </c>
      <c r="AY78" s="83" t="s">
        <v>2374</v>
      </c>
      <c r="AZ78" s="78" t="s">
        <v>66</v>
      </c>
      <c r="BA78" s="78" t="str">
        <f>REPLACE(INDEX(GroupVertices[Group],MATCH(Vertices[[#This Row],[Vertex]],GroupVertices[Vertex],0)),1,1,"")</f>
        <v>3</v>
      </c>
      <c r="BB78" s="48"/>
      <c r="BC78" s="48"/>
      <c r="BD78" s="48"/>
      <c r="BE78" s="48"/>
      <c r="BF78" s="48" t="s">
        <v>619</v>
      </c>
      <c r="BG78" s="48" t="s">
        <v>619</v>
      </c>
      <c r="BH78" s="121" t="s">
        <v>3147</v>
      </c>
      <c r="BI78" s="121" t="s">
        <v>3147</v>
      </c>
      <c r="BJ78" s="121" t="s">
        <v>3262</v>
      </c>
      <c r="BK78" s="121" t="s">
        <v>3262</v>
      </c>
      <c r="BL78" s="121">
        <v>0</v>
      </c>
      <c r="BM78" s="124">
        <v>0</v>
      </c>
      <c r="BN78" s="121">
        <v>0</v>
      </c>
      <c r="BO78" s="124">
        <v>0</v>
      </c>
      <c r="BP78" s="121">
        <v>0</v>
      </c>
      <c r="BQ78" s="124">
        <v>0</v>
      </c>
      <c r="BR78" s="121">
        <v>16</v>
      </c>
      <c r="BS78" s="124">
        <v>100</v>
      </c>
      <c r="BT78" s="121">
        <v>16</v>
      </c>
      <c r="BU78" s="2"/>
      <c r="BV78" s="3"/>
      <c r="BW78" s="3"/>
      <c r="BX78" s="3"/>
      <c r="BY78" s="3"/>
    </row>
    <row r="79" spans="1:77" ht="41.45" customHeight="1">
      <c r="A79" s="64" t="s">
        <v>264</v>
      </c>
      <c r="C79" s="65"/>
      <c r="D79" s="65" t="s">
        <v>64</v>
      </c>
      <c r="E79" s="66">
        <v>374.29966269279294</v>
      </c>
      <c r="F79" s="68">
        <v>98.81192064175686</v>
      </c>
      <c r="G79" s="100" t="s">
        <v>2268</v>
      </c>
      <c r="H79" s="65"/>
      <c r="I79" s="69" t="s">
        <v>264</v>
      </c>
      <c r="J79" s="70"/>
      <c r="K79" s="70"/>
      <c r="L79" s="69" t="s">
        <v>2558</v>
      </c>
      <c r="M79" s="73">
        <v>396.9472474571632</v>
      </c>
      <c r="N79" s="74">
        <v>4594.73779296875</v>
      </c>
      <c r="O79" s="74">
        <v>3057.222412109375</v>
      </c>
      <c r="P79" s="75"/>
      <c r="Q79" s="76"/>
      <c r="R79" s="76"/>
      <c r="S79" s="86"/>
      <c r="T79" s="48">
        <v>0</v>
      </c>
      <c r="U79" s="48">
        <v>3</v>
      </c>
      <c r="V79" s="49">
        <v>0</v>
      </c>
      <c r="W79" s="49">
        <v>0.002481</v>
      </c>
      <c r="X79" s="49">
        <v>0.008225</v>
      </c>
      <c r="Y79" s="49">
        <v>0.691925</v>
      </c>
      <c r="Z79" s="49">
        <v>1</v>
      </c>
      <c r="AA79" s="49">
        <v>0</v>
      </c>
      <c r="AB79" s="71">
        <v>79</v>
      </c>
      <c r="AC79" s="71"/>
      <c r="AD79" s="72"/>
      <c r="AE79" s="78" t="s">
        <v>1538</v>
      </c>
      <c r="AF79" s="78">
        <v>8135</v>
      </c>
      <c r="AG79" s="78">
        <v>9854</v>
      </c>
      <c r="AH79" s="78">
        <v>59325</v>
      </c>
      <c r="AI79" s="78">
        <v>3160</v>
      </c>
      <c r="AJ79" s="78"/>
      <c r="AK79" s="78" t="s">
        <v>1718</v>
      </c>
      <c r="AL79" s="78" t="s">
        <v>1878</v>
      </c>
      <c r="AM79" s="83" t="s">
        <v>1997</v>
      </c>
      <c r="AN79" s="78"/>
      <c r="AO79" s="80">
        <v>41079.82487268518</v>
      </c>
      <c r="AP79" s="83" t="s">
        <v>2132</v>
      </c>
      <c r="AQ79" s="78" t="b">
        <v>0</v>
      </c>
      <c r="AR79" s="78" t="b">
        <v>0</v>
      </c>
      <c r="AS79" s="78" t="b">
        <v>1</v>
      </c>
      <c r="AT79" s="78" t="s">
        <v>1401</v>
      </c>
      <c r="AU79" s="78">
        <v>916</v>
      </c>
      <c r="AV79" s="83" t="s">
        <v>2246</v>
      </c>
      <c r="AW79" s="78" t="b">
        <v>0</v>
      </c>
      <c r="AX79" s="78" t="s">
        <v>2298</v>
      </c>
      <c r="AY79" s="83" t="s">
        <v>2375</v>
      </c>
      <c r="AZ79" s="78" t="s">
        <v>66</v>
      </c>
      <c r="BA79" s="78" t="str">
        <f>REPLACE(INDEX(GroupVertices[Group],MATCH(Vertices[[#This Row],[Vertex]],GroupVertices[Vertex],0)),1,1,"")</f>
        <v>3</v>
      </c>
      <c r="BB79" s="48" t="s">
        <v>545</v>
      </c>
      <c r="BC79" s="48" t="s">
        <v>545</v>
      </c>
      <c r="BD79" s="48" t="s">
        <v>575</v>
      </c>
      <c r="BE79" s="48" t="s">
        <v>575</v>
      </c>
      <c r="BF79" s="48" t="s">
        <v>619</v>
      </c>
      <c r="BG79" s="48" t="s">
        <v>619</v>
      </c>
      <c r="BH79" s="121" t="s">
        <v>3157</v>
      </c>
      <c r="BI79" s="121" t="s">
        <v>3157</v>
      </c>
      <c r="BJ79" s="121" t="s">
        <v>3272</v>
      </c>
      <c r="BK79" s="121" t="s">
        <v>3272</v>
      </c>
      <c r="BL79" s="121">
        <v>1</v>
      </c>
      <c r="BM79" s="124">
        <v>5</v>
      </c>
      <c r="BN79" s="121">
        <v>0</v>
      </c>
      <c r="BO79" s="124">
        <v>0</v>
      </c>
      <c r="BP79" s="121">
        <v>0</v>
      </c>
      <c r="BQ79" s="124">
        <v>0</v>
      </c>
      <c r="BR79" s="121">
        <v>19</v>
      </c>
      <c r="BS79" s="124">
        <v>95</v>
      </c>
      <c r="BT79" s="121">
        <v>20</v>
      </c>
      <c r="BU79" s="2"/>
      <c r="BV79" s="3"/>
      <c r="BW79" s="3"/>
      <c r="BX79" s="3"/>
      <c r="BY79" s="3"/>
    </row>
    <row r="80" spans="1:77" ht="41.45" customHeight="1">
      <c r="A80" s="64" t="s">
        <v>265</v>
      </c>
      <c r="C80" s="65"/>
      <c r="D80" s="65" t="s">
        <v>64</v>
      </c>
      <c r="E80" s="66">
        <v>221.10039395421893</v>
      </c>
      <c r="F80" s="68">
        <v>99.66926015222808</v>
      </c>
      <c r="G80" s="100" t="s">
        <v>698</v>
      </c>
      <c r="H80" s="65"/>
      <c r="I80" s="69" t="s">
        <v>265</v>
      </c>
      <c r="J80" s="70"/>
      <c r="K80" s="70"/>
      <c r="L80" s="69" t="s">
        <v>2559</v>
      </c>
      <c r="M80" s="73">
        <v>111.22456660078971</v>
      </c>
      <c r="N80" s="74">
        <v>5239.85791015625</v>
      </c>
      <c r="O80" s="74">
        <v>7158.05224609375</v>
      </c>
      <c r="P80" s="75"/>
      <c r="Q80" s="76"/>
      <c r="R80" s="76"/>
      <c r="S80" s="86"/>
      <c r="T80" s="48">
        <v>0</v>
      </c>
      <c r="U80" s="48">
        <v>1</v>
      </c>
      <c r="V80" s="49">
        <v>0</v>
      </c>
      <c r="W80" s="49">
        <v>0.002469</v>
      </c>
      <c r="X80" s="49">
        <v>0.004316</v>
      </c>
      <c r="Y80" s="49">
        <v>0.353637</v>
      </c>
      <c r="Z80" s="49">
        <v>0</v>
      </c>
      <c r="AA80" s="49">
        <v>0</v>
      </c>
      <c r="AB80" s="71">
        <v>80</v>
      </c>
      <c r="AC80" s="71"/>
      <c r="AD80" s="72"/>
      <c r="AE80" s="78" t="s">
        <v>1539</v>
      </c>
      <c r="AF80" s="78">
        <v>1387</v>
      </c>
      <c r="AG80" s="78">
        <v>2754</v>
      </c>
      <c r="AH80" s="78">
        <v>21366</v>
      </c>
      <c r="AI80" s="78">
        <v>19394</v>
      </c>
      <c r="AJ80" s="78"/>
      <c r="AK80" s="78" t="s">
        <v>1719</v>
      </c>
      <c r="AL80" s="78" t="s">
        <v>1879</v>
      </c>
      <c r="AM80" s="83" t="s">
        <v>1998</v>
      </c>
      <c r="AN80" s="78"/>
      <c r="AO80" s="80">
        <v>40917.08351851852</v>
      </c>
      <c r="AP80" s="83" t="s">
        <v>2133</v>
      </c>
      <c r="AQ80" s="78" t="b">
        <v>1</v>
      </c>
      <c r="AR80" s="78" t="b">
        <v>0</v>
      </c>
      <c r="AS80" s="78" t="b">
        <v>1</v>
      </c>
      <c r="AT80" s="78" t="s">
        <v>1401</v>
      </c>
      <c r="AU80" s="78">
        <v>160</v>
      </c>
      <c r="AV80" s="83" t="s">
        <v>2235</v>
      </c>
      <c r="AW80" s="78" t="b">
        <v>0</v>
      </c>
      <c r="AX80" s="78" t="s">
        <v>2298</v>
      </c>
      <c r="AY80" s="83" t="s">
        <v>2376</v>
      </c>
      <c r="AZ80" s="78" t="s">
        <v>66</v>
      </c>
      <c r="BA80" s="78" t="str">
        <f>REPLACE(INDEX(GroupVertices[Group],MATCH(Vertices[[#This Row],[Vertex]],GroupVertices[Vertex],0)),1,1,"")</f>
        <v>2</v>
      </c>
      <c r="BB80" s="48" t="s">
        <v>546</v>
      </c>
      <c r="BC80" s="48" t="s">
        <v>546</v>
      </c>
      <c r="BD80" s="48" t="s">
        <v>576</v>
      </c>
      <c r="BE80" s="48" t="s">
        <v>576</v>
      </c>
      <c r="BF80" s="48" t="s">
        <v>586</v>
      </c>
      <c r="BG80" s="48" t="s">
        <v>586</v>
      </c>
      <c r="BH80" s="121" t="s">
        <v>3158</v>
      </c>
      <c r="BI80" s="121" t="s">
        <v>3158</v>
      </c>
      <c r="BJ80" s="121" t="s">
        <v>3273</v>
      </c>
      <c r="BK80" s="121" t="s">
        <v>3273</v>
      </c>
      <c r="BL80" s="121">
        <v>1</v>
      </c>
      <c r="BM80" s="124">
        <v>6.666666666666667</v>
      </c>
      <c r="BN80" s="121">
        <v>0</v>
      </c>
      <c r="BO80" s="124">
        <v>0</v>
      </c>
      <c r="BP80" s="121">
        <v>0</v>
      </c>
      <c r="BQ80" s="124">
        <v>0</v>
      </c>
      <c r="BR80" s="121">
        <v>14</v>
      </c>
      <c r="BS80" s="124">
        <v>93.33333333333333</v>
      </c>
      <c r="BT80" s="121">
        <v>15</v>
      </c>
      <c r="BU80" s="2"/>
      <c r="BV80" s="3"/>
      <c r="BW80" s="3"/>
      <c r="BX80" s="3"/>
      <c r="BY80" s="3"/>
    </row>
    <row r="81" spans="1:77" ht="41.45" customHeight="1">
      <c r="A81" s="64" t="s">
        <v>266</v>
      </c>
      <c r="C81" s="65"/>
      <c r="D81" s="65" t="s">
        <v>64</v>
      </c>
      <c r="E81" s="66">
        <v>224.5959265648737</v>
      </c>
      <c r="F81" s="68">
        <v>99.64969832114409</v>
      </c>
      <c r="G81" s="100" t="s">
        <v>699</v>
      </c>
      <c r="H81" s="65"/>
      <c r="I81" s="69" t="s">
        <v>266</v>
      </c>
      <c r="J81" s="70"/>
      <c r="K81" s="70"/>
      <c r="L81" s="69" t="s">
        <v>2560</v>
      </c>
      <c r="M81" s="73">
        <v>117.74387284004781</v>
      </c>
      <c r="N81" s="74">
        <v>873.7875366210938</v>
      </c>
      <c r="O81" s="74">
        <v>8913.0615234375</v>
      </c>
      <c r="P81" s="75"/>
      <c r="Q81" s="76"/>
      <c r="R81" s="76"/>
      <c r="S81" s="86"/>
      <c r="T81" s="48">
        <v>0</v>
      </c>
      <c r="U81" s="48">
        <v>2</v>
      </c>
      <c r="V81" s="49">
        <v>0</v>
      </c>
      <c r="W81" s="49">
        <v>0.002825</v>
      </c>
      <c r="X81" s="49">
        <v>0.007806</v>
      </c>
      <c r="Y81" s="49">
        <v>0.598246</v>
      </c>
      <c r="Z81" s="49">
        <v>1</v>
      </c>
      <c r="AA81" s="49">
        <v>0</v>
      </c>
      <c r="AB81" s="71">
        <v>81</v>
      </c>
      <c r="AC81" s="71"/>
      <c r="AD81" s="72"/>
      <c r="AE81" s="78" t="s">
        <v>1540</v>
      </c>
      <c r="AF81" s="78">
        <v>2682</v>
      </c>
      <c r="AG81" s="78">
        <v>2916</v>
      </c>
      <c r="AH81" s="78">
        <v>4007</v>
      </c>
      <c r="AI81" s="78">
        <v>5175</v>
      </c>
      <c r="AJ81" s="78"/>
      <c r="AK81" s="78" t="s">
        <v>1720</v>
      </c>
      <c r="AL81" s="78" t="s">
        <v>1826</v>
      </c>
      <c r="AM81" s="83" t="s">
        <v>1999</v>
      </c>
      <c r="AN81" s="78"/>
      <c r="AO81" s="80">
        <v>40922.58436342593</v>
      </c>
      <c r="AP81" s="83" t="s">
        <v>2134</v>
      </c>
      <c r="AQ81" s="78" t="b">
        <v>0</v>
      </c>
      <c r="AR81" s="78" t="b">
        <v>0</v>
      </c>
      <c r="AS81" s="78" t="b">
        <v>1</v>
      </c>
      <c r="AT81" s="78" t="s">
        <v>1401</v>
      </c>
      <c r="AU81" s="78">
        <v>100</v>
      </c>
      <c r="AV81" s="83" t="s">
        <v>2235</v>
      </c>
      <c r="AW81" s="78" t="b">
        <v>0</v>
      </c>
      <c r="AX81" s="78" t="s">
        <v>2298</v>
      </c>
      <c r="AY81" s="83" t="s">
        <v>2377</v>
      </c>
      <c r="AZ81" s="78" t="s">
        <v>66</v>
      </c>
      <c r="BA81" s="78" t="str">
        <f>REPLACE(INDEX(GroupVertices[Group],MATCH(Vertices[[#This Row],[Vertex]],GroupVertices[Vertex],0)),1,1,"")</f>
        <v>1</v>
      </c>
      <c r="BB81" s="48"/>
      <c r="BC81" s="48"/>
      <c r="BD81" s="48"/>
      <c r="BE81" s="48"/>
      <c r="BF81" s="48" t="s">
        <v>599</v>
      </c>
      <c r="BG81" s="48" t="s">
        <v>599</v>
      </c>
      <c r="BH81" s="121" t="s">
        <v>3159</v>
      </c>
      <c r="BI81" s="121" t="s">
        <v>3159</v>
      </c>
      <c r="BJ81" s="121" t="s">
        <v>3274</v>
      </c>
      <c r="BK81" s="121" t="s">
        <v>3274</v>
      </c>
      <c r="BL81" s="121">
        <v>0</v>
      </c>
      <c r="BM81" s="124">
        <v>0</v>
      </c>
      <c r="BN81" s="121">
        <v>0</v>
      </c>
      <c r="BO81" s="124">
        <v>0</v>
      </c>
      <c r="BP81" s="121">
        <v>0</v>
      </c>
      <c r="BQ81" s="124">
        <v>0</v>
      </c>
      <c r="BR81" s="121">
        <v>18</v>
      </c>
      <c r="BS81" s="124">
        <v>100</v>
      </c>
      <c r="BT81" s="121">
        <v>18</v>
      </c>
      <c r="BU81" s="2"/>
      <c r="BV81" s="3"/>
      <c r="BW81" s="3"/>
      <c r="BX81" s="3"/>
      <c r="BY81" s="3"/>
    </row>
    <row r="82" spans="1:77" ht="41.45" customHeight="1">
      <c r="A82" s="64" t="s">
        <v>267</v>
      </c>
      <c r="C82" s="65"/>
      <c r="D82" s="65" t="s">
        <v>64</v>
      </c>
      <c r="E82" s="66">
        <v>180.3839122486289</v>
      </c>
      <c r="F82" s="68">
        <v>99.89711925874346</v>
      </c>
      <c r="G82" s="100" t="s">
        <v>2269</v>
      </c>
      <c r="H82" s="65"/>
      <c r="I82" s="69" t="s">
        <v>267</v>
      </c>
      <c r="J82" s="70"/>
      <c r="K82" s="70"/>
      <c r="L82" s="69" t="s">
        <v>2561</v>
      </c>
      <c r="M82" s="73">
        <v>35.28672170276482</v>
      </c>
      <c r="N82" s="74">
        <v>4652.81201171875</v>
      </c>
      <c r="O82" s="74">
        <v>2419.814208984375</v>
      </c>
      <c r="P82" s="75"/>
      <c r="Q82" s="76"/>
      <c r="R82" s="76"/>
      <c r="S82" s="86"/>
      <c r="T82" s="48">
        <v>0</v>
      </c>
      <c r="U82" s="48">
        <v>3</v>
      </c>
      <c r="V82" s="49">
        <v>0</v>
      </c>
      <c r="W82" s="49">
        <v>0.002481</v>
      </c>
      <c r="X82" s="49">
        <v>0.008225</v>
      </c>
      <c r="Y82" s="49">
        <v>0.691925</v>
      </c>
      <c r="Z82" s="49">
        <v>1</v>
      </c>
      <c r="AA82" s="49">
        <v>0</v>
      </c>
      <c r="AB82" s="71">
        <v>82</v>
      </c>
      <c r="AC82" s="71"/>
      <c r="AD82" s="72"/>
      <c r="AE82" s="78" t="s">
        <v>1541</v>
      </c>
      <c r="AF82" s="78">
        <v>1106</v>
      </c>
      <c r="AG82" s="78">
        <v>867</v>
      </c>
      <c r="AH82" s="78">
        <v>18351</v>
      </c>
      <c r="AI82" s="78">
        <v>4690</v>
      </c>
      <c r="AJ82" s="78"/>
      <c r="AK82" s="78" t="s">
        <v>1721</v>
      </c>
      <c r="AL82" s="78"/>
      <c r="AM82" s="83" t="s">
        <v>2000</v>
      </c>
      <c r="AN82" s="78"/>
      <c r="AO82" s="80">
        <v>40662.99234953704</v>
      </c>
      <c r="AP82" s="83" t="s">
        <v>2135</v>
      </c>
      <c r="AQ82" s="78" t="b">
        <v>0</v>
      </c>
      <c r="AR82" s="78" t="b">
        <v>0</v>
      </c>
      <c r="AS82" s="78" t="b">
        <v>0</v>
      </c>
      <c r="AT82" s="78" t="s">
        <v>1401</v>
      </c>
      <c r="AU82" s="78">
        <v>155</v>
      </c>
      <c r="AV82" s="83" t="s">
        <v>2246</v>
      </c>
      <c r="AW82" s="78" t="b">
        <v>0</v>
      </c>
      <c r="AX82" s="78" t="s">
        <v>2298</v>
      </c>
      <c r="AY82" s="83" t="s">
        <v>2378</v>
      </c>
      <c r="AZ82" s="78" t="s">
        <v>66</v>
      </c>
      <c r="BA82" s="78" t="str">
        <f>REPLACE(INDEX(GroupVertices[Group],MATCH(Vertices[[#This Row],[Vertex]],GroupVertices[Vertex],0)),1,1,"")</f>
        <v>3</v>
      </c>
      <c r="BB82" s="48" t="s">
        <v>547</v>
      </c>
      <c r="BC82" s="48" t="s">
        <v>547</v>
      </c>
      <c r="BD82" s="48" t="s">
        <v>575</v>
      </c>
      <c r="BE82" s="48" t="s">
        <v>575</v>
      </c>
      <c r="BF82" s="48" t="s">
        <v>619</v>
      </c>
      <c r="BG82" s="48" t="s">
        <v>619</v>
      </c>
      <c r="BH82" s="121" t="s">
        <v>3157</v>
      </c>
      <c r="BI82" s="121" t="s">
        <v>3157</v>
      </c>
      <c r="BJ82" s="121" t="s">
        <v>3272</v>
      </c>
      <c r="BK82" s="121" t="s">
        <v>3272</v>
      </c>
      <c r="BL82" s="121">
        <v>1</v>
      </c>
      <c r="BM82" s="124">
        <v>5</v>
      </c>
      <c r="BN82" s="121">
        <v>0</v>
      </c>
      <c r="BO82" s="124">
        <v>0</v>
      </c>
      <c r="BP82" s="121">
        <v>0</v>
      </c>
      <c r="BQ82" s="124">
        <v>0</v>
      </c>
      <c r="BR82" s="121">
        <v>19</v>
      </c>
      <c r="BS82" s="124">
        <v>95</v>
      </c>
      <c r="BT82" s="121">
        <v>20</v>
      </c>
      <c r="BU82" s="2"/>
      <c r="BV82" s="3"/>
      <c r="BW82" s="3"/>
      <c r="BX82" s="3"/>
      <c r="BY82" s="3"/>
    </row>
    <row r="83" spans="1:77" ht="41.45" customHeight="1">
      <c r="A83" s="64" t="s">
        <v>268</v>
      </c>
      <c r="C83" s="65"/>
      <c r="D83" s="65" t="s">
        <v>64</v>
      </c>
      <c r="E83" s="66">
        <v>172.48659783196436</v>
      </c>
      <c r="F83" s="68">
        <v>99.94131450674803</v>
      </c>
      <c r="G83" s="100" t="s">
        <v>700</v>
      </c>
      <c r="H83" s="65"/>
      <c r="I83" s="69" t="s">
        <v>268</v>
      </c>
      <c r="J83" s="70"/>
      <c r="K83" s="70"/>
      <c r="L83" s="69" t="s">
        <v>2562</v>
      </c>
      <c r="M83" s="73">
        <v>20.5579187177743</v>
      </c>
      <c r="N83" s="74">
        <v>8123.5107421875</v>
      </c>
      <c r="O83" s="74">
        <v>3432.009765625</v>
      </c>
      <c r="P83" s="75"/>
      <c r="Q83" s="76"/>
      <c r="R83" s="76"/>
      <c r="S83" s="86"/>
      <c r="T83" s="48">
        <v>1</v>
      </c>
      <c r="U83" s="48">
        <v>1</v>
      </c>
      <c r="V83" s="49">
        <v>0</v>
      </c>
      <c r="W83" s="49">
        <v>0</v>
      </c>
      <c r="X83" s="49">
        <v>0</v>
      </c>
      <c r="Y83" s="49">
        <v>0.999997</v>
      </c>
      <c r="Z83" s="49">
        <v>0</v>
      </c>
      <c r="AA83" s="49" t="s">
        <v>3676</v>
      </c>
      <c r="AB83" s="71">
        <v>83</v>
      </c>
      <c r="AC83" s="71"/>
      <c r="AD83" s="72"/>
      <c r="AE83" s="78" t="s">
        <v>1542</v>
      </c>
      <c r="AF83" s="78">
        <v>176</v>
      </c>
      <c r="AG83" s="78">
        <v>501</v>
      </c>
      <c r="AH83" s="78">
        <v>1115</v>
      </c>
      <c r="AI83" s="78">
        <v>364</v>
      </c>
      <c r="AJ83" s="78"/>
      <c r="AK83" s="78" t="s">
        <v>1722</v>
      </c>
      <c r="AL83" s="78" t="s">
        <v>1880</v>
      </c>
      <c r="AM83" s="83" t="s">
        <v>2001</v>
      </c>
      <c r="AN83" s="78"/>
      <c r="AO83" s="80">
        <v>42889.004594907405</v>
      </c>
      <c r="AP83" s="83" t="s">
        <v>2136</v>
      </c>
      <c r="AQ83" s="78" t="b">
        <v>0</v>
      </c>
      <c r="AR83" s="78" t="b">
        <v>0</v>
      </c>
      <c r="AS83" s="78" t="b">
        <v>0</v>
      </c>
      <c r="AT83" s="78" t="s">
        <v>1401</v>
      </c>
      <c r="AU83" s="78">
        <v>3</v>
      </c>
      <c r="AV83" s="83" t="s">
        <v>2235</v>
      </c>
      <c r="AW83" s="78" t="b">
        <v>0</v>
      </c>
      <c r="AX83" s="78" t="s">
        <v>2298</v>
      </c>
      <c r="AY83" s="83" t="s">
        <v>2379</v>
      </c>
      <c r="AZ83" s="78" t="s">
        <v>66</v>
      </c>
      <c r="BA83" s="78" t="str">
        <f>REPLACE(INDEX(GroupVertices[Group],MATCH(Vertices[[#This Row],[Vertex]],GroupVertices[Vertex],0)),1,1,"")</f>
        <v>9</v>
      </c>
      <c r="BB83" s="48"/>
      <c r="BC83" s="48"/>
      <c r="BD83" s="48"/>
      <c r="BE83" s="48"/>
      <c r="BF83" s="48" t="s">
        <v>586</v>
      </c>
      <c r="BG83" s="48" t="s">
        <v>586</v>
      </c>
      <c r="BH83" s="121" t="s">
        <v>3160</v>
      </c>
      <c r="BI83" s="121" t="s">
        <v>3160</v>
      </c>
      <c r="BJ83" s="121" t="s">
        <v>3275</v>
      </c>
      <c r="BK83" s="121" t="s">
        <v>3275</v>
      </c>
      <c r="BL83" s="121">
        <v>2</v>
      </c>
      <c r="BM83" s="124">
        <v>5.2631578947368425</v>
      </c>
      <c r="BN83" s="121">
        <v>0</v>
      </c>
      <c r="BO83" s="124">
        <v>0</v>
      </c>
      <c r="BP83" s="121">
        <v>0</v>
      </c>
      <c r="BQ83" s="124">
        <v>0</v>
      </c>
      <c r="BR83" s="121">
        <v>36</v>
      </c>
      <c r="BS83" s="124">
        <v>94.73684210526316</v>
      </c>
      <c r="BT83" s="121">
        <v>38</v>
      </c>
      <c r="BU83" s="2"/>
      <c r="BV83" s="3"/>
      <c r="BW83" s="3"/>
      <c r="BX83" s="3"/>
      <c r="BY83" s="3"/>
    </row>
    <row r="84" spans="1:77" ht="41.45" customHeight="1">
      <c r="A84" s="64" t="s">
        <v>269</v>
      </c>
      <c r="C84" s="65"/>
      <c r="D84" s="65" t="s">
        <v>64</v>
      </c>
      <c r="E84" s="66">
        <v>175.83108891006</v>
      </c>
      <c r="F84" s="68">
        <v>99.92259793997013</v>
      </c>
      <c r="G84" s="100" t="s">
        <v>2270</v>
      </c>
      <c r="H84" s="65"/>
      <c r="I84" s="69" t="s">
        <v>269</v>
      </c>
      <c r="J84" s="70"/>
      <c r="K84" s="70"/>
      <c r="L84" s="69" t="s">
        <v>2563</v>
      </c>
      <c r="M84" s="73">
        <v>26.795526539286676</v>
      </c>
      <c r="N84" s="74">
        <v>4796.763671875</v>
      </c>
      <c r="O84" s="74">
        <v>7958.4287109375</v>
      </c>
      <c r="P84" s="75"/>
      <c r="Q84" s="76"/>
      <c r="R84" s="76"/>
      <c r="S84" s="86"/>
      <c r="T84" s="48">
        <v>0</v>
      </c>
      <c r="U84" s="48">
        <v>2</v>
      </c>
      <c r="V84" s="49">
        <v>0</v>
      </c>
      <c r="W84" s="49">
        <v>0.002825</v>
      </c>
      <c r="X84" s="49">
        <v>0.007806</v>
      </c>
      <c r="Y84" s="49">
        <v>0.598246</v>
      </c>
      <c r="Z84" s="49">
        <v>1</v>
      </c>
      <c r="AA84" s="49">
        <v>0</v>
      </c>
      <c r="AB84" s="71">
        <v>84</v>
      </c>
      <c r="AC84" s="71"/>
      <c r="AD84" s="72"/>
      <c r="AE84" s="78" t="s">
        <v>1543</v>
      </c>
      <c r="AF84" s="78">
        <v>1140</v>
      </c>
      <c r="AG84" s="78">
        <v>656</v>
      </c>
      <c r="AH84" s="78">
        <v>880</v>
      </c>
      <c r="AI84" s="78">
        <v>1443</v>
      </c>
      <c r="AJ84" s="78"/>
      <c r="AK84" s="78" t="s">
        <v>1723</v>
      </c>
      <c r="AL84" s="78" t="s">
        <v>1881</v>
      </c>
      <c r="AM84" s="78"/>
      <c r="AN84" s="78"/>
      <c r="AO84" s="80">
        <v>42268.67560185185</v>
      </c>
      <c r="AP84" s="83" t="s">
        <v>2137</v>
      </c>
      <c r="AQ84" s="78" t="b">
        <v>0</v>
      </c>
      <c r="AR84" s="78" t="b">
        <v>0</v>
      </c>
      <c r="AS84" s="78" t="b">
        <v>0</v>
      </c>
      <c r="AT84" s="78" t="s">
        <v>1401</v>
      </c>
      <c r="AU84" s="78">
        <v>12</v>
      </c>
      <c r="AV84" s="83" t="s">
        <v>2235</v>
      </c>
      <c r="AW84" s="78" t="b">
        <v>0</v>
      </c>
      <c r="AX84" s="78" t="s">
        <v>2298</v>
      </c>
      <c r="AY84" s="83" t="s">
        <v>2380</v>
      </c>
      <c r="AZ84" s="78" t="s">
        <v>66</v>
      </c>
      <c r="BA84" s="78" t="str">
        <f>REPLACE(INDEX(GroupVertices[Group],MATCH(Vertices[[#This Row],[Vertex]],GroupVertices[Vertex],0)),1,1,"")</f>
        <v>2</v>
      </c>
      <c r="BB84" s="48"/>
      <c r="BC84" s="48"/>
      <c r="BD84" s="48"/>
      <c r="BE84" s="48"/>
      <c r="BF84" s="48" t="s">
        <v>600</v>
      </c>
      <c r="BG84" s="48" t="s">
        <v>600</v>
      </c>
      <c r="BH84" s="121" t="s">
        <v>3161</v>
      </c>
      <c r="BI84" s="121" t="s">
        <v>3161</v>
      </c>
      <c r="BJ84" s="121" t="s">
        <v>3276</v>
      </c>
      <c r="BK84" s="121" t="s">
        <v>3276</v>
      </c>
      <c r="BL84" s="121">
        <v>1</v>
      </c>
      <c r="BM84" s="124">
        <v>6.25</v>
      </c>
      <c r="BN84" s="121">
        <v>0</v>
      </c>
      <c r="BO84" s="124">
        <v>0</v>
      </c>
      <c r="BP84" s="121">
        <v>0</v>
      </c>
      <c r="BQ84" s="124">
        <v>0</v>
      </c>
      <c r="BR84" s="121">
        <v>15</v>
      </c>
      <c r="BS84" s="124">
        <v>93.75</v>
      </c>
      <c r="BT84" s="121">
        <v>16</v>
      </c>
      <c r="BU84" s="2"/>
      <c r="BV84" s="3"/>
      <c r="BW84" s="3"/>
      <c r="BX84" s="3"/>
      <c r="BY84" s="3"/>
    </row>
    <row r="85" spans="1:77" ht="41.45" customHeight="1">
      <c r="A85" s="64" t="s">
        <v>270</v>
      </c>
      <c r="C85" s="65"/>
      <c r="D85" s="65" t="s">
        <v>64</v>
      </c>
      <c r="E85" s="66">
        <v>189.74848726729664</v>
      </c>
      <c r="F85" s="68">
        <v>99.84471287176535</v>
      </c>
      <c r="G85" s="100" t="s">
        <v>2271</v>
      </c>
      <c r="H85" s="65"/>
      <c r="I85" s="69" t="s">
        <v>270</v>
      </c>
      <c r="J85" s="70"/>
      <c r="K85" s="70"/>
      <c r="L85" s="69" t="s">
        <v>2564</v>
      </c>
      <c r="M85" s="73">
        <v>52.75202360299948</v>
      </c>
      <c r="N85" s="74">
        <v>1128.337158203125</v>
      </c>
      <c r="O85" s="74">
        <v>9166.3701171875</v>
      </c>
      <c r="P85" s="75"/>
      <c r="Q85" s="76"/>
      <c r="R85" s="76"/>
      <c r="S85" s="86"/>
      <c r="T85" s="48">
        <v>0</v>
      </c>
      <c r="U85" s="48">
        <v>2</v>
      </c>
      <c r="V85" s="49">
        <v>0</v>
      </c>
      <c r="W85" s="49">
        <v>0.002825</v>
      </c>
      <c r="X85" s="49">
        <v>0.007806</v>
      </c>
      <c r="Y85" s="49">
        <v>0.598246</v>
      </c>
      <c r="Z85" s="49">
        <v>1</v>
      </c>
      <c r="AA85" s="49">
        <v>0</v>
      </c>
      <c r="AB85" s="71">
        <v>85</v>
      </c>
      <c r="AC85" s="71"/>
      <c r="AD85" s="72"/>
      <c r="AE85" s="78" t="s">
        <v>1544</v>
      </c>
      <c r="AF85" s="78">
        <v>1374</v>
      </c>
      <c r="AG85" s="78">
        <v>1301</v>
      </c>
      <c r="AH85" s="78">
        <v>5016</v>
      </c>
      <c r="AI85" s="78">
        <v>1382</v>
      </c>
      <c r="AJ85" s="78"/>
      <c r="AK85" s="78" t="s">
        <v>1724</v>
      </c>
      <c r="AL85" s="78" t="s">
        <v>1882</v>
      </c>
      <c r="AM85" s="78"/>
      <c r="AN85" s="78"/>
      <c r="AO85" s="80">
        <v>41107.73074074074</v>
      </c>
      <c r="AP85" s="83" t="s">
        <v>2138</v>
      </c>
      <c r="AQ85" s="78" t="b">
        <v>1</v>
      </c>
      <c r="AR85" s="78" t="b">
        <v>0</v>
      </c>
      <c r="AS85" s="78" t="b">
        <v>0</v>
      </c>
      <c r="AT85" s="78" t="s">
        <v>1401</v>
      </c>
      <c r="AU85" s="78">
        <v>168</v>
      </c>
      <c r="AV85" s="83" t="s">
        <v>2235</v>
      </c>
      <c r="AW85" s="78" t="b">
        <v>0</v>
      </c>
      <c r="AX85" s="78" t="s">
        <v>2298</v>
      </c>
      <c r="AY85" s="83" t="s">
        <v>2381</v>
      </c>
      <c r="AZ85" s="78" t="s">
        <v>66</v>
      </c>
      <c r="BA85" s="78" t="str">
        <f>REPLACE(INDEX(GroupVertices[Group],MATCH(Vertices[[#This Row],[Vertex]],GroupVertices[Vertex],0)),1,1,"")</f>
        <v>1</v>
      </c>
      <c r="BB85" s="48"/>
      <c r="BC85" s="48"/>
      <c r="BD85" s="48"/>
      <c r="BE85" s="48"/>
      <c r="BF85" s="48" t="s">
        <v>600</v>
      </c>
      <c r="BG85" s="48" t="s">
        <v>600</v>
      </c>
      <c r="BH85" s="121" t="s">
        <v>3161</v>
      </c>
      <c r="BI85" s="121" t="s">
        <v>3161</v>
      </c>
      <c r="BJ85" s="121" t="s">
        <v>3276</v>
      </c>
      <c r="BK85" s="121" t="s">
        <v>3276</v>
      </c>
      <c r="BL85" s="121">
        <v>1</v>
      </c>
      <c r="BM85" s="124">
        <v>6.25</v>
      </c>
      <c r="BN85" s="121">
        <v>0</v>
      </c>
      <c r="BO85" s="124">
        <v>0</v>
      </c>
      <c r="BP85" s="121">
        <v>0</v>
      </c>
      <c r="BQ85" s="124">
        <v>0</v>
      </c>
      <c r="BR85" s="121">
        <v>15</v>
      </c>
      <c r="BS85" s="124">
        <v>93.75</v>
      </c>
      <c r="BT85" s="121">
        <v>16</v>
      </c>
      <c r="BU85" s="2"/>
      <c r="BV85" s="3"/>
      <c r="BW85" s="3"/>
      <c r="BX85" s="3"/>
      <c r="BY85" s="3"/>
    </row>
    <row r="86" spans="1:77" ht="41.45" customHeight="1">
      <c r="A86" s="64" t="s">
        <v>271</v>
      </c>
      <c r="C86" s="65"/>
      <c r="D86" s="65" t="s">
        <v>64</v>
      </c>
      <c r="E86" s="66">
        <v>235.77299997425138</v>
      </c>
      <c r="F86" s="68">
        <v>99.5871487624928</v>
      </c>
      <c r="G86" s="100" t="s">
        <v>2272</v>
      </c>
      <c r="H86" s="65"/>
      <c r="I86" s="69" t="s">
        <v>271</v>
      </c>
      <c r="J86" s="70"/>
      <c r="K86" s="70"/>
      <c r="L86" s="69" t="s">
        <v>2565</v>
      </c>
      <c r="M86" s="73">
        <v>138.5895557532311</v>
      </c>
      <c r="N86" s="74">
        <v>4385.5458984375</v>
      </c>
      <c r="O86" s="74">
        <v>5272.52587890625</v>
      </c>
      <c r="P86" s="75"/>
      <c r="Q86" s="76"/>
      <c r="R86" s="76"/>
      <c r="S86" s="86"/>
      <c r="T86" s="48">
        <v>0</v>
      </c>
      <c r="U86" s="48">
        <v>2</v>
      </c>
      <c r="V86" s="49">
        <v>0</v>
      </c>
      <c r="W86" s="49">
        <v>0.002825</v>
      </c>
      <c r="X86" s="49">
        <v>0.007806</v>
      </c>
      <c r="Y86" s="49">
        <v>0.598246</v>
      </c>
      <c r="Z86" s="49">
        <v>1</v>
      </c>
      <c r="AA86" s="49">
        <v>0</v>
      </c>
      <c r="AB86" s="71">
        <v>86</v>
      </c>
      <c r="AC86" s="71"/>
      <c r="AD86" s="72"/>
      <c r="AE86" s="78" t="s">
        <v>1545</v>
      </c>
      <c r="AF86" s="78">
        <v>4457</v>
      </c>
      <c r="AG86" s="78">
        <v>3434</v>
      </c>
      <c r="AH86" s="78">
        <v>12519</v>
      </c>
      <c r="AI86" s="78">
        <v>31194</v>
      </c>
      <c r="AJ86" s="78"/>
      <c r="AK86" s="78" t="s">
        <v>1725</v>
      </c>
      <c r="AL86" s="78" t="s">
        <v>1883</v>
      </c>
      <c r="AM86" s="83" t="s">
        <v>2002</v>
      </c>
      <c r="AN86" s="78"/>
      <c r="AO86" s="80">
        <v>41288.164456018516</v>
      </c>
      <c r="AP86" s="83" t="s">
        <v>2139</v>
      </c>
      <c r="AQ86" s="78" t="b">
        <v>1</v>
      </c>
      <c r="AR86" s="78" t="b">
        <v>0</v>
      </c>
      <c r="AS86" s="78" t="b">
        <v>1</v>
      </c>
      <c r="AT86" s="78" t="s">
        <v>1401</v>
      </c>
      <c r="AU86" s="78">
        <v>60</v>
      </c>
      <c r="AV86" s="83" t="s">
        <v>2235</v>
      </c>
      <c r="AW86" s="78" t="b">
        <v>0</v>
      </c>
      <c r="AX86" s="78" t="s">
        <v>2298</v>
      </c>
      <c r="AY86" s="83" t="s">
        <v>2382</v>
      </c>
      <c r="AZ86" s="78" t="s">
        <v>66</v>
      </c>
      <c r="BA86" s="78" t="str">
        <f>REPLACE(INDEX(GroupVertices[Group],MATCH(Vertices[[#This Row],[Vertex]],GroupVertices[Vertex],0)),1,1,"")</f>
        <v>2</v>
      </c>
      <c r="BB86" s="48"/>
      <c r="BC86" s="48"/>
      <c r="BD86" s="48"/>
      <c r="BE86" s="48"/>
      <c r="BF86" s="48" t="s">
        <v>600</v>
      </c>
      <c r="BG86" s="48" t="s">
        <v>600</v>
      </c>
      <c r="BH86" s="121" t="s">
        <v>3161</v>
      </c>
      <c r="BI86" s="121" t="s">
        <v>3161</v>
      </c>
      <c r="BJ86" s="121" t="s">
        <v>3276</v>
      </c>
      <c r="BK86" s="121" t="s">
        <v>3276</v>
      </c>
      <c r="BL86" s="121">
        <v>1</v>
      </c>
      <c r="BM86" s="124">
        <v>6.25</v>
      </c>
      <c r="BN86" s="121">
        <v>0</v>
      </c>
      <c r="BO86" s="124">
        <v>0</v>
      </c>
      <c r="BP86" s="121">
        <v>0</v>
      </c>
      <c r="BQ86" s="124">
        <v>0</v>
      </c>
      <c r="BR86" s="121">
        <v>15</v>
      </c>
      <c r="BS86" s="124">
        <v>93.75</v>
      </c>
      <c r="BT86" s="121">
        <v>16</v>
      </c>
      <c r="BU86" s="2"/>
      <c r="BV86" s="3"/>
      <c r="BW86" s="3"/>
      <c r="BX86" s="3"/>
      <c r="BY86" s="3"/>
    </row>
    <row r="87" spans="1:77" ht="41.45" customHeight="1">
      <c r="A87" s="64" t="s">
        <v>272</v>
      </c>
      <c r="C87" s="65"/>
      <c r="D87" s="65" t="s">
        <v>64</v>
      </c>
      <c r="E87" s="66">
        <v>171.62350336019776</v>
      </c>
      <c r="F87" s="68">
        <v>99.94614458849716</v>
      </c>
      <c r="G87" s="100" t="s">
        <v>2273</v>
      </c>
      <c r="H87" s="65"/>
      <c r="I87" s="69" t="s">
        <v>272</v>
      </c>
      <c r="J87" s="70"/>
      <c r="K87" s="70"/>
      <c r="L87" s="69" t="s">
        <v>2566</v>
      </c>
      <c r="M87" s="73">
        <v>18.94821347351304</v>
      </c>
      <c r="N87" s="74">
        <v>2725.6513671875</v>
      </c>
      <c r="O87" s="74">
        <v>7800.0341796875</v>
      </c>
      <c r="P87" s="75"/>
      <c r="Q87" s="76"/>
      <c r="R87" s="76"/>
      <c r="S87" s="86"/>
      <c r="T87" s="48">
        <v>0</v>
      </c>
      <c r="U87" s="48">
        <v>2</v>
      </c>
      <c r="V87" s="49">
        <v>0</v>
      </c>
      <c r="W87" s="49">
        <v>0.002825</v>
      </c>
      <c r="X87" s="49">
        <v>0.007806</v>
      </c>
      <c r="Y87" s="49">
        <v>0.598246</v>
      </c>
      <c r="Z87" s="49">
        <v>1</v>
      </c>
      <c r="AA87" s="49">
        <v>0</v>
      </c>
      <c r="AB87" s="71">
        <v>87</v>
      </c>
      <c r="AC87" s="71"/>
      <c r="AD87" s="72"/>
      <c r="AE87" s="78" t="s">
        <v>1546</v>
      </c>
      <c r="AF87" s="78">
        <v>451</v>
      </c>
      <c r="AG87" s="78">
        <v>461</v>
      </c>
      <c r="AH87" s="78">
        <v>803</v>
      </c>
      <c r="AI87" s="78">
        <v>1999</v>
      </c>
      <c r="AJ87" s="78"/>
      <c r="AK87" s="78" t="s">
        <v>1726</v>
      </c>
      <c r="AL87" s="78" t="s">
        <v>1884</v>
      </c>
      <c r="AM87" s="78"/>
      <c r="AN87" s="78"/>
      <c r="AO87" s="80">
        <v>42614.55674768519</v>
      </c>
      <c r="AP87" s="83" t="s">
        <v>2140</v>
      </c>
      <c r="AQ87" s="78" t="b">
        <v>1</v>
      </c>
      <c r="AR87" s="78" t="b">
        <v>0</v>
      </c>
      <c r="AS87" s="78" t="b">
        <v>0</v>
      </c>
      <c r="AT87" s="78" t="s">
        <v>1401</v>
      </c>
      <c r="AU87" s="78">
        <v>3</v>
      </c>
      <c r="AV87" s="78"/>
      <c r="AW87" s="78" t="b">
        <v>0</v>
      </c>
      <c r="AX87" s="78" t="s">
        <v>2298</v>
      </c>
      <c r="AY87" s="83" t="s">
        <v>2383</v>
      </c>
      <c r="AZ87" s="78" t="s">
        <v>66</v>
      </c>
      <c r="BA87" s="78" t="str">
        <f>REPLACE(INDEX(GroupVertices[Group],MATCH(Vertices[[#This Row],[Vertex]],GroupVertices[Vertex],0)),1,1,"")</f>
        <v>1</v>
      </c>
      <c r="BB87" s="48"/>
      <c r="BC87" s="48"/>
      <c r="BD87" s="48"/>
      <c r="BE87" s="48"/>
      <c r="BF87" s="48" t="s">
        <v>600</v>
      </c>
      <c r="BG87" s="48" t="s">
        <v>600</v>
      </c>
      <c r="BH87" s="121" t="s">
        <v>3161</v>
      </c>
      <c r="BI87" s="121" t="s">
        <v>3161</v>
      </c>
      <c r="BJ87" s="121" t="s">
        <v>3276</v>
      </c>
      <c r="BK87" s="121" t="s">
        <v>3276</v>
      </c>
      <c r="BL87" s="121">
        <v>1</v>
      </c>
      <c r="BM87" s="124">
        <v>6.25</v>
      </c>
      <c r="BN87" s="121">
        <v>0</v>
      </c>
      <c r="BO87" s="124">
        <v>0</v>
      </c>
      <c r="BP87" s="121">
        <v>0</v>
      </c>
      <c r="BQ87" s="124">
        <v>0</v>
      </c>
      <c r="BR87" s="121">
        <v>15</v>
      </c>
      <c r="BS87" s="124">
        <v>93.75</v>
      </c>
      <c r="BT87" s="121">
        <v>16</v>
      </c>
      <c r="BU87" s="2"/>
      <c r="BV87" s="3"/>
      <c r="BW87" s="3"/>
      <c r="BX87" s="3"/>
      <c r="BY87" s="3"/>
    </row>
    <row r="88" spans="1:77" ht="41.45" customHeight="1">
      <c r="A88" s="64" t="s">
        <v>273</v>
      </c>
      <c r="C88" s="65"/>
      <c r="D88" s="65" t="s">
        <v>64</v>
      </c>
      <c r="E88" s="66">
        <v>165.6681515050081</v>
      </c>
      <c r="F88" s="68">
        <v>99.97947215256619</v>
      </c>
      <c r="G88" s="100" t="s">
        <v>2274</v>
      </c>
      <c r="H88" s="65"/>
      <c r="I88" s="69" t="s">
        <v>273</v>
      </c>
      <c r="J88" s="70"/>
      <c r="K88" s="70"/>
      <c r="L88" s="69" t="s">
        <v>2567</v>
      </c>
      <c r="M88" s="73">
        <v>7.841247288110352</v>
      </c>
      <c r="N88" s="74">
        <v>4163.69677734375</v>
      </c>
      <c r="O88" s="74">
        <v>4624.4765625</v>
      </c>
      <c r="P88" s="75"/>
      <c r="Q88" s="76"/>
      <c r="R88" s="76"/>
      <c r="S88" s="86"/>
      <c r="T88" s="48">
        <v>0</v>
      </c>
      <c r="U88" s="48">
        <v>2</v>
      </c>
      <c r="V88" s="49">
        <v>0</v>
      </c>
      <c r="W88" s="49">
        <v>0.002825</v>
      </c>
      <c r="X88" s="49">
        <v>0.007806</v>
      </c>
      <c r="Y88" s="49">
        <v>0.598246</v>
      </c>
      <c r="Z88" s="49">
        <v>1</v>
      </c>
      <c r="AA88" s="49">
        <v>0</v>
      </c>
      <c r="AB88" s="71">
        <v>88</v>
      </c>
      <c r="AC88" s="71"/>
      <c r="AD88" s="72"/>
      <c r="AE88" s="78" t="s">
        <v>1547</v>
      </c>
      <c r="AF88" s="78">
        <v>865</v>
      </c>
      <c r="AG88" s="78">
        <v>185</v>
      </c>
      <c r="AH88" s="78">
        <v>1539</v>
      </c>
      <c r="AI88" s="78">
        <v>1832</v>
      </c>
      <c r="AJ88" s="78"/>
      <c r="AK88" s="78" t="s">
        <v>1727</v>
      </c>
      <c r="AL88" s="78" t="s">
        <v>1885</v>
      </c>
      <c r="AM88" s="83" t="s">
        <v>2003</v>
      </c>
      <c r="AN88" s="78"/>
      <c r="AO88" s="80">
        <v>40875.365</v>
      </c>
      <c r="AP88" s="83" t="s">
        <v>2141</v>
      </c>
      <c r="AQ88" s="78" t="b">
        <v>0</v>
      </c>
      <c r="AR88" s="78" t="b">
        <v>0</v>
      </c>
      <c r="AS88" s="78" t="b">
        <v>0</v>
      </c>
      <c r="AT88" s="78" t="s">
        <v>2231</v>
      </c>
      <c r="AU88" s="78">
        <v>4</v>
      </c>
      <c r="AV88" s="83" t="s">
        <v>2235</v>
      </c>
      <c r="AW88" s="78" t="b">
        <v>0</v>
      </c>
      <c r="AX88" s="78" t="s">
        <v>2298</v>
      </c>
      <c r="AY88" s="83" t="s">
        <v>2384</v>
      </c>
      <c r="AZ88" s="78" t="s">
        <v>66</v>
      </c>
      <c r="BA88" s="78" t="str">
        <f>REPLACE(INDEX(GroupVertices[Group],MATCH(Vertices[[#This Row],[Vertex]],GroupVertices[Vertex],0)),1,1,"")</f>
        <v>2</v>
      </c>
      <c r="BB88" s="48"/>
      <c r="BC88" s="48"/>
      <c r="BD88" s="48"/>
      <c r="BE88" s="48"/>
      <c r="BF88" s="48" t="s">
        <v>600</v>
      </c>
      <c r="BG88" s="48" t="s">
        <v>600</v>
      </c>
      <c r="BH88" s="121" t="s">
        <v>3161</v>
      </c>
      <c r="BI88" s="121" t="s">
        <v>3161</v>
      </c>
      <c r="BJ88" s="121" t="s">
        <v>3276</v>
      </c>
      <c r="BK88" s="121" t="s">
        <v>3276</v>
      </c>
      <c r="BL88" s="121">
        <v>1</v>
      </c>
      <c r="BM88" s="124">
        <v>6.25</v>
      </c>
      <c r="BN88" s="121">
        <v>0</v>
      </c>
      <c r="BO88" s="124">
        <v>0</v>
      </c>
      <c r="BP88" s="121">
        <v>0</v>
      </c>
      <c r="BQ88" s="124">
        <v>0</v>
      </c>
      <c r="BR88" s="121">
        <v>15</v>
      </c>
      <c r="BS88" s="124">
        <v>93.75</v>
      </c>
      <c r="BT88" s="121">
        <v>16</v>
      </c>
      <c r="BU88" s="2"/>
      <c r="BV88" s="3"/>
      <c r="BW88" s="3"/>
      <c r="BX88" s="3"/>
      <c r="BY88" s="3"/>
    </row>
    <row r="89" spans="1:77" ht="41.45" customHeight="1">
      <c r="A89" s="64" t="s">
        <v>274</v>
      </c>
      <c r="C89" s="65"/>
      <c r="D89" s="65" t="s">
        <v>64</v>
      </c>
      <c r="E89" s="66">
        <v>163.27306434585574</v>
      </c>
      <c r="F89" s="68">
        <v>99.99287562942003</v>
      </c>
      <c r="G89" s="100" t="s">
        <v>701</v>
      </c>
      <c r="H89" s="65"/>
      <c r="I89" s="69" t="s">
        <v>274</v>
      </c>
      <c r="J89" s="70"/>
      <c r="K89" s="70"/>
      <c r="L89" s="69" t="s">
        <v>2568</v>
      </c>
      <c r="M89" s="73">
        <v>3.374315235285357</v>
      </c>
      <c r="N89" s="74">
        <v>3076.04248046875</v>
      </c>
      <c r="O89" s="74">
        <v>4187.79833984375</v>
      </c>
      <c r="P89" s="75"/>
      <c r="Q89" s="76"/>
      <c r="R89" s="76"/>
      <c r="S89" s="86"/>
      <c r="T89" s="48">
        <v>0</v>
      </c>
      <c r="U89" s="48">
        <v>2</v>
      </c>
      <c r="V89" s="49">
        <v>0</v>
      </c>
      <c r="W89" s="49">
        <v>0.002825</v>
      </c>
      <c r="X89" s="49">
        <v>0.007806</v>
      </c>
      <c r="Y89" s="49">
        <v>0.598246</v>
      </c>
      <c r="Z89" s="49">
        <v>1</v>
      </c>
      <c r="AA89" s="49">
        <v>0</v>
      </c>
      <c r="AB89" s="71">
        <v>89</v>
      </c>
      <c r="AC89" s="71"/>
      <c r="AD89" s="72"/>
      <c r="AE89" s="78" t="s">
        <v>1548</v>
      </c>
      <c r="AF89" s="78">
        <v>140</v>
      </c>
      <c r="AG89" s="78">
        <v>74</v>
      </c>
      <c r="AH89" s="78">
        <v>119</v>
      </c>
      <c r="AI89" s="78">
        <v>388</v>
      </c>
      <c r="AJ89" s="78"/>
      <c r="AK89" s="78" t="s">
        <v>1728</v>
      </c>
      <c r="AL89" s="78" t="s">
        <v>1886</v>
      </c>
      <c r="AM89" s="78"/>
      <c r="AN89" s="78"/>
      <c r="AO89" s="80">
        <v>42691.042291666665</v>
      </c>
      <c r="AP89" s="83" t="s">
        <v>2142</v>
      </c>
      <c r="AQ89" s="78" t="b">
        <v>1</v>
      </c>
      <c r="AR89" s="78" t="b">
        <v>0</v>
      </c>
      <c r="AS89" s="78" t="b">
        <v>0</v>
      </c>
      <c r="AT89" s="78" t="s">
        <v>1401</v>
      </c>
      <c r="AU89" s="78">
        <v>1</v>
      </c>
      <c r="AV89" s="78"/>
      <c r="AW89" s="78" t="b">
        <v>0</v>
      </c>
      <c r="AX89" s="78" t="s">
        <v>2298</v>
      </c>
      <c r="AY89" s="83" t="s">
        <v>2385</v>
      </c>
      <c r="AZ89" s="78" t="s">
        <v>66</v>
      </c>
      <c r="BA89" s="78" t="str">
        <f>REPLACE(INDEX(GroupVertices[Group],MATCH(Vertices[[#This Row],[Vertex]],GroupVertices[Vertex],0)),1,1,"")</f>
        <v>1</v>
      </c>
      <c r="BB89" s="48"/>
      <c r="BC89" s="48"/>
      <c r="BD89" s="48"/>
      <c r="BE89" s="48"/>
      <c r="BF89" s="48" t="s">
        <v>3105</v>
      </c>
      <c r="BG89" s="48" t="s">
        <v>3105</v>
      </c>
      <c r="BH89" s="121" t="s">
        <v>3162</v>
      </c>
      <c r="BI89" s="121" t="s">
        <v>3217</v>
      </c>
      <c r="BJ89" s="121" t="s">
        <v>3277</v>
      </c>
      <c r="BK89" s="121" t="s">
        <v>3277</v>
      </c>
      <c r="BL89" s="121">
        <v>3</v>
      </c>
      <c r="BM89" s="124">
        <v>4.615384615384615</v>
      </c>
      <c r="BN89" s="121">
        <v>2</v>
      </c>
      <c r="BO89" s="124">
        <v>3.076923076923077</v>
      </c>
      <c r="BP89" s="121">
        <v>0</v>
      </c>
      <c r="BQ89" s="124">
        <v>0</v>
      </c>
      <c r="BR89" s="121">
        <v>60</v>
      </c>
      <c r="BS89" s="124">
        <v>92.3076923076923</v>
      </c>
      <c r="BT89" s="121">
        <v>65</v>
      </c>
      <c r="BU89" s="2"/>
      <c r="BV89" s="3"/>
      <c r="BW89" s="3"/>
      <c r="BX89" s="3"/>
      <c r="BY89" s="3"/>
    </row>
    <row r="90" spans="1:77" ht="41.45" customHeight="1">
      <c r="A90" s="64" t="s">
        <v>275</v>
      </c>
      <c r="C90" s="65"/>
      <c r="D90" s="65" t="s">
        <v>64</v>
      </c>
      <c r="E90" s="66">
        <v>202.65174962020754</v>
      </c>
      <c r="F90" s="68">
        <v>99.7725031496158</v>
      </c>
      <c r="G90" s="100" t="s">
        <v>702</v>
      </c>
      <c r="H90" s="65"/>
      <c r="I90" s="69" t="s">
        <v>275</v>
      </c>
      <c r="J90" s="70"/>
      <c r="K90" s="70"/>
      <c r="L90" s="69" t="s">
        <v>2569</v>
      </c>
      <c r="M90" s="73">
        <v>76.81711700470531</v>
      </c>
      <c r="N90" s="74">
        <v>281.48223876953125</v>
      </c>
      <c r="O90" s="74">
        <v>4300.00830078125</v>
      </c>
      <c r="P90" s="75"/>
      <c r="Q90" s="76"/>
      <c r="R90" s="76"/>
      <c r="S90" s="86"/>
      <c r="T90" s="48">
        <v>0</v>
      </c>
      <c r="U90" s="48">
        <v>1</v>
      </c>
      <c r="V90" s="49">
        <v>0</v>
      </c>
      <c r="W90" s="49">
        <v>0.002304</v>
      </c>
      <c r="X90" s="49">
        <v>0.00349</v>
      </c>
      <c r="Y90" s="49">
        <v>0.39461</v>
      </c>
      <c r="Z90" s="49">
        <v>0</v>
      </c>
      <c r="AA90" s="49">
        <v>0</v>
      </c>
      <c r="AB90" s="71">
        <v>90</v>
      </c>
      <c r="AC90" s="71"/>
      <c r="AD90" s="72"/>
      <c r="AE90" s="78" t="s">
        <v>1549</v>
      </c>
      <c r="AF90" s="78">
        <v>367</v>
      </c>
      <c r="AG90" s="78">
        <v>1899</v>
      </c>
      <c r="AH90" s="78">
        <v>8693</v>
      </c>
      <c r="AI90" s="78">
        <v>201</v>
      </c>
      <c r="AJ90" s="78"/>
      <c r="AK90" s="78" t="s">
        <v>1729</v>
      </c>
      <c r="AL90" s="78" t="s">
        <v>1887</v>
      </c>
      <c r="AM90" s="83" t="s">
        <v>2004</v>
      </c>
      <c r="AN90" s="78"/>
      <c r="AO90" s="80">
        <v>41284.83288194444</v>
      </c>
      <c r="AP90" s="83" t="s">
        <v>2143</v>
      </c>
      <c r="AQ90" s="78" t="b">
        <v>1</v>
      </c>
      <c r="AR90" s="78" t="b">
        <v>0</v>
      </c>
      <c r="AS90" s="78" t="b">
        <v>0</v>
      </c>
      <c r="AT90" s="78" t="s">
        <v>1401</v>
      </c>
      <c r="AU90" s="78">
        <v>61</v>
      </c>
      <c r="AV90" s="83" t="s">
        <v>2235</v>
      </c>
      <c r="AW90" s="78" t="b">
        <v>0</v>
      </c>
      <c r="AX90" s="78" t="s">
        <v>2298</v>
      </c>
      <c r="AY90" s="83" t="s">
        <v>2386</v>
      </c>
      <c r="AZ90" s="78" t="s">
        <v>66</v>
      </c>
      <c r="BA90" s="78" t="str">
        <f>REPLACE(INDEX(GroupVertices[Group],MATCH(Vertices[[#This Row],[Vertex]],GroupVertices[Vertex],0)),1,1,"")</f>
        <v>1</v>
      </c>
      <c r="BB90" s="48"/>
      <c r="BC90" s="48"/>
      <c r="BD90" s="48"/>
      <c r="BE90" s="48"/>
      <c r="BF90" s="48"/>
      <c r="BG90" s="48"/>
      <c r="BH90" s="121" t="s">
        <v>3163</v>
      </c>
      <c r="BI90" s="121" t="s">
        <v>3163</v>
      </c>
      <c r="BJ90" s="121" t="s">
        <v>3278</v>
      </c>
      <c r="BK90" s="121" t="s">
        <v>3278</v>
      </c>
      <c r="BL90" s="121">
        <v>0</v>
      </c>
      <c r="BM90" s="124">
        <v>0</v>
      </c>
      <c r="BN90" s="121">
        <v>1</v>
      </c>
      <c r="BO90" s="124">
        <v>4.166666666666667</v>
      </c>
      <c r="BP90" s="121">
        <v>0</v>
      </c>
      <c r="BQ90" s="124">
        <v>0</v>
      </c>
      <c r="BR90" s="121">
        <v>23</v>
      </c>
      <c r="BS90" s="124">
        <v>95.83333333333333</v>
      </c>
      <c r="BT90" s="121">
        <v>24</v>
      </c>
      <c r="BU90" s="2"/>
      <c r="BV90" s="3"/>
      <c r="BW90" s="3"/>
      <c r="BX90" s="3"/>
      <c r="BY90" s="3"/>
    </row>
    <row r="91" spans="1:77" ht="41.45" customHeight="1">
      <c r="A91" s="64" t="s">
        <v>276</v>
      </c>
      <c r="C91" s="65"/>
      <c r="D91" s="65" t="s">
        <v>64</v>
      </c>
      <c r="E91" s="66">
        <v>251.91286659628705</v>
      </c>
      <c r="F91" s="68">
        <v>99.496826233784</v>
      </c>
      <c r="G91" s="100" t="s">
        <v>703</v>
      </c>
      <c r="H91" s="65"/>
      <c r="I91" s="69" t="s">
        <v>276</v>
      </c>
      <c r="J91" s="70"/>
      <c r="K91" s="70"/>
      <c r="L91" s="69" t="s">
        <v>2570</v>
      </c>
      <c r="M91" s="73">
        <v>168.69104382091666</v>
      </c>
      <c r="N91" s="74">
        <v>5257.46142578125</v>
      </c>
      <c r="O91" s="74">
        <v>9427.671875</v>
      </c>
      <c r="P91" s="75"/>
      <c r="Q91" s="76"/>
      <c r="R91" s="76"/>
      <c r="S91" s="86"/>
      <c r="T91" s="48">
        <v>0</v>
      </c>
      <c r="U91" s="48">
        <v>1</v>
      </c>
      <c r="V91" s="49">
        <v>0</v>
      </c>
      <c r="W91" s="49">
        <v>0.002469</v>
      </c>
      <c r="X91" s="49">
        <v>0.004316</v>
      </c>
      <c r="Y91" s="49">
        <v>0.353637</v>
      </c>
      <c r="Z91" s="49">
        <v>0</v>
      </c>
      <c r="AA91" s="49">
        <v>0</v>
      </c>
      <c r="AB91" s="71">
        <v>91</v>
      </c>
      <c r="AC91" s="71"/>
      <c r="AD91" s="72"/>
      <c r="AE91" s="78" t="s">
        <v>1550</v>
      </c>
      <c r="AF91" s="78">
        <v>4132</v>
      </c>
      <c r="AG91" s="78">
        <v>4182</v>
      </c>
      <c r="AH91" s="78">
        <v>31061</v>
      </c>
      <c r="AI91" s="78">
        <v>41747</v>
      </c>
      <c r="AJ91" s="78"/>
      <c r="AK91" s="78" t="s">
        <v>1730</v>
      </c>
      <c r="AL91" s="78" t="s">
        <v>1888</v>
      </c>
      <c r="AM91" s="83" t="s">
        <v>2005</v>
      </c>
      <c r="AN91" s="78"/>
      <c r="AO91" s="80">
        <v>39922.54351851852</v>
      </c>
      <c r="AP91" s="83" t="s">
        <v>2144</v>
      </c>
      <c r="AQ91" s="78" t="b">
        <v>1</v>
      </c>
      <c r="AR91" s="78" t="b">
        <v>0</v>
      </c>
      <c r="AS91" s="78" t="b">
        <v>1</v>
      </c>
      <c r="AT91" s="78" t="s">
        <v>1401</v>
      </c>
      <c r="AU91" s="78">
        <v>253</v>
      </c>
      <c r="AV91" s="83" t="s">
        <v>2235</v>
      </c>
      <c r="AW91" s="78" t="b">
        <v>0</v>
      </c>
      <c r="AX91" s="78" t="s">
        <v>2298</v>
      </c>
      <c r="AY91" s="83" t="s">
        <v>2387</v>
      </c>
      <c r="AZ91" s="78" t="s">
        <v>66</v>
      </c>
      <c r="BA91" s="78" t="str">
        <f>REPLACE(INDEX(GroupVertices[Group],MATCH(Vertices[[#This Row],[Vertex]],GroupVertices[Vertex],0)),1,1,"")</f>
        <v>2</v>
      </c>
      <c r="BB91" s="48"/>
      <c r="BC91" s="48"/>
      <c r="BD91" s="48"/>
      <c r="BE91" s="48"/>
      <c r="BF91" s="48"/>
      <c r="BG91" s="48"/>
      <c r="BH91" s="121" t="s">
        <v>3164</v>
      </c>
      <c r="BI91" s="121" t="s">
        <v>3164</v>
      </c>
      <c r="BJ91" s="121" t="s">
        <v>3279</v>
      </c>
      <c r="BK91" s="121" t="s">
        <v>3279</v>
      </c>
      <c r="BL91" s="121">
        <v>0</v>
      </c>
      <c r="BM91" s="124">
        <v>0</v>
      </c>
      <c r="BN91" s="121">
        <v>1</v>
      </c>
      <c r="BO91" s="124">
        <v>4</v>
      </c>
      <c r="BP91" s="121">
        <v>0</v>
      </c>
      <c r="BQ91" s="124">
        <v>0</v>
      </c>
      <c r="BR91" s="121">
        <v>24</v>
      </c>
      <c r="BS91" s="124">
        <v>96</v>
      </c>
      <c r="BT91" s="121">
        <v>25</v>
      </c>
      <c r="BU91" s="2"/>
      <c r="BV91" s="3"/>
      <c r="BW91" s="3"/>
      <c r="BX91" s="3"/>
      <c r="BY91" s="3"/>
    </row>
    <row r="92" spans="1:77" ht="41.45" customHeight="1">
      <c r="A92" s="64" t="s">
        <v>277</v>
      </c>
      <c r="C92" s="65"/>
      <c r="D92" s="65" t="s">
        <v>64</v>
      </c>
      <c r="E92" s="66">
        <v>188.9717022427067</v>
      </c>
      <c r="F92" s="68">
        <v>99.84905994533958</v>
      </c>
      <c r="G92" s="100" t="s">
        <v>704</v>
      </c>
      <c r="H92" s="65"/>
      <c r="I92" s="69" t="s">
        <v>277</v>
      </c>
      <c r="J92" s="70"/>
      <c r="K92" s="70"/>
      <c r="L92" s="69" t="s">
        <v>2571</v>
      </c>
      <c r="M92" s="73">
        <v>51.30328888316435</v>
      </c>
      <c r="N92" s="74">
        <v>282.60430908203125</v>
      </c>
      <c r="O92" s="74">
        <v>6666.857421875</v>
      </c>
      <c r="P92" s="75"/>
      <c r="Q92" s="76"/>
      <c r="R92" s="76"/>
      <c r="S92" s="86"/>
      <c r="T92" s="48">
        <v>0</v>
      </c>
      <c r="U92" s="48">
        <v>1</v>
      </c>
      <c r="V92" s="49">
        <v>0</v>
      </c>
      <c r="W92" s="49">
        <v>0.002304</v>
      </c>
      <c r="X92" s="49">
        <v>0.00349</v>
      </c>
      <c r="Y92" s="49">
        <v>0.39461</v>
      </c>
      <c r="Z92" s="49">
        <v>0</v>
      </c>
      <c r="AA92" s="49">
        <v>0</v>
      </c>
      <c r="AB92" s="71">
        <v>92</v>
      </c>
      <c r="AC92" s="71"/>
      <c r="AD92" s="72"/>
      <c r="AE92" s="78" t="s">
        <v>1551</v>
      </c>
      <c r="AF92" s="78">
        <v>860</v>
      </c>
      <c r="AG92" s="78">
        <v>1265</v>
      </c>
      <c r="AH92" s="78">
        <v>2918</v>
      </c>
      <c r="AI92" s="78">
        <v>5419</v>
      </c>
      <c r="AJ92" s="78"/>
      <c r="AK92" s="78" t="s">
        <v>1731</v>
      </c>
      <c r="AL92" s="78" t="s">
        <v>1889</v>
      </c>
      <c r="AM92" s="83" t="s">
        <v>2006</v>
      </c>
      <c r="AN92" s="78"/>
      <c r="AO92" s="80">
        <v>39927.95202546296</v>
      </c>
      <c r="AP92" s="83" t="s">
        <v>2145</v>
      </c>
      <c r="AQ92" s="78" t="b">
        <v>1</v>
      </c>
      <c r="AR92" s="78" t="b">
        <v>0</v>
      </c>
      <c r="AS92" s="78" t="b">
        <v>0</v>
      </c>
      <c r="AT92" s="78" t="s">
        <v>1401</v>
      </c>
      <c r="AU92" s="78">
        <v>20</v>
      </c>
      <c r="AV92" s="83" t="s">
        <v>2235</v>
      </c>
      <c r="AW92" s="78" t="b">
        <v>0</v>
      </c>
      <c r="AX92" s="78" t="s">
        <v>2298</v>
      </c>
      <c r="AY92" s="83" t="s">
        <v>2388</v>
      </c>
      <c r="AZ92" s="78" t="s">
        <v>66</v>
      </c>
      <c r="BA92" s="78" t="str">
        <f>REPLACE(INDEX(GroupVertices[Group],MATCH(Vertices[[#This Row],[Vertex]],GroupVertices[Vertex],0)),1,1,"")</f>
        <v>1</v>
      </c>
      <c r="BB92" s="48"/>
      <c r="BC92" s="48"/>
      <c r="BD92" s="48"/>
      <c r="BE92" s="48"/>
      <c r="BF92" s="48"/>
      <c r="BG92" s="48"/>
      <c r="BH92" s="121" t="s">
        <v>3163</v>
      </c>
      <c r="BI92" s="121" t="s">
        <v>3163</v>
      </c>
      <c r="BJ92" s="121" t="s">
        <v>3278</v>
      </c>
      <c r="BK92" s="121" t="s">
        <v>3278</v>
      </c>
      <c r="BL92" s="121">
        <v>0</v>
      </c>
      <c r="BM92" s="124">
        <v>0</v>
      </c>
      <c r="BN92" s="121">
        <v>1</v>
      </c>
      <c r="BO92" s="124">
        <v>4.166666666666667</v>
      </c>
      <c r="BP92" s="121">
        <v>0</v>
      </c>
      <c r="BQ92" s="124">
        <v>0</v>
      </c>
      <c r="BR92" s="121">
        <v>23</v>
      </c>
      <c r="BS92" s="124">
        <v>95.83333333333333</v>
      </c>
      <c r="BT92" s="121">
        <v>24</v>
      </c>
      <c r="BU92" s="2"/>
      <c r="BV92" s="3"/>
      <c r="BW92" s="3"/>
      <c r="BX92" s="3"/>
      <c r="BY92" s="3"/>
    </row>
    <row r="93" spans="1:77" ht="41.45" customHeight="1">
      <c r="A93" s="64" t="s">
        <v>278</v>
      </c>
      <c r="C93" s="65"/>
      <c r="D93" s="65" t="s">
        <v>64</v>
      </c>
      <c r="E93" s="66">
        <v>166.31547235883306</v>
      </c>
      <c r="F93" s="68">
        <v>99.97584959125433</v>
      </c>
      <c r="G93" s="100" t="s">
        <v>705</v>
      </c>
      <c r="H93" s="65"/>
      <c r="I93" s="69" t="s">
        <v>278</v>
      </c>
      <c r="J93" s="70"/>
      <c r="K93" s="70"/>
      <c r="L93" s="69" t="s">
        <v>2572</v>
      </c>
      <c r="M93" s="73">
        <v>9.048526221306295</v>
      </c>
      <c r="N93" s="74">
        <v>1946.0001220703125</v>
      </c>
      <c r="O93" s="74">
        <v>9586.375</v>
      </c>
      <c r="P93" s="75"/>
      <c r="Q93" s="76"/>
      <c r="R93" s="76"/>
      <c r="S93" s="86"/>
      <c r="T93" s="48">
        <v>0</v>
      </c>
      <c r="U93" s="48">
        <v>1</v>
      </c>
      <c r="V93" s="49">
        <v>0</v>
      </c>
      <c r="W93" s="49">
        <v>0.002304</v>
      </c>
      <c r="X93" s="49">
        <v>0.00349</v>
      </c>
      <c r="Y93" s="49">
        <v>0.39461</v>
      </c>
      <c r="Z93" s="49">
        <v>0</v>
      </c>
      <c r="AA93" s="49">
        <v>0</v>
      </c>
      <c r="AB93" s="71">
        <v>93</v>
      </c>
      <c r="AC93" s="71"/>
      <c r="AD93" s="72"/>
      <c r="AE93" s="78" t="s">
        <v>1552</v>
      </c>
      <c r="AF93" s="78">
        <v>467</v>
      </c>
      <c r="AG93" s="78">
        <v>215</v>
      </c>
      <c r="AH93" s="78">
        <v>5096</v>
      </c>
      <c r="AI93" s="78">
        <v>19484</v>
      </c>
      <c r="AJ93" s="78"/>
      <c r="AK93" s="78" t="s">
        <v>1732</v>
      </c>
      <c r="AL93" s="78" t="s">
        <v>1890</v>
      </c>
      <c r="AM93" s="78"/>
      <c r="AN93" s="78"/>
      <c r="AO93" s="80">
        <v>40824.71356481482</v>
      </c>
      <c r="AP93" s="83" t="s">
        <v>2146</v>
      </c>
      <c r="AQ93" s="78" t="b">
        <v>0</v>
      </c>
      <c r="AR93" s="78" t="b">
        <v>0</v>
      </c>
      <c r="AS93" s="78" t="b">
        <v>0</v>
      </c>
      <c r="AT93" s="78" t="s">
        <v>1401</v>
      </c>
      <c r="AU93" s="78">
        <v>4</v>
      </c>
      <c r="AV93" s="83" t="s">
        <v>2235</v>
      </c>
      <c r="AW93" s="78" t="b">
        <v>0</v>
      </c>
      <c r="AX93" s="78" t="s">
        <v>2298</v>
      </c>
      <c r="AY93" s="83" t="s">
        <v>2389</v>
      </c>
      <c r="AZ93" s="78" t="s">
        <v>66</v>
      </c>
      <c r="BA93" s="78" t="str">
        <f>REPLACE(INDEX(GroupVertices[Group],MATCH(Vertices[[#This Row],[Vertex]],GroupVertices[Vertex],0)),1,1,"")</f>
        <v>1</v>
      </c>
      <c r="BB93" s="48"/>
      <c r="BC93" s="48"/>
      <c r="BD93" s="48"/>
      <c r="BE93" s="48"/>
      <c r="BF93" s="48"/>
      <c r="BG93" s="48"/>
      <c r="BH93" s="121" t="s">
        <v>3163</v>
      </c>
      <c r="BI93" s="121" t="s">
        <v>3163</v>
      </c>
      <c r="BJ93" s="121" t="s">
        <v>3278</v>
      </c>
      <c r="BK93" s="121" t="s">
        <v>3278</v>
      </c>
      <c r="BL93" s="121">
        <v>0</v>
      </c>
      <c r="BM93" s="124">
        <v>0</v>
      </c>
      <c r="BN93" s="121">
        <v>1</v>
      </c>
      <c r="BO93" s="124">
        <v>4.166666666666667</v>
      </c>
      <c r="BP93" s="121">
        <v>0</v>
      </c>
      <c r="BQ93" s="124">
        <v>0</v>
      </c>
      <c r="BR93" s="121">
        <v>23</v>
      </c>
      <c r="BS93" s="124">
        <v>95.83333333333333</v>
      </c>
      <c r="BT93" s="121">
        <v>24</v>
      </c>
      <c r="BU93" s="2"/>
      <c r="BV93" s="3"/>
      <c r="BW93" s="3"/>
      <c r="BX93" s="3"/>
      <c r="BY93" s="3"/>
    </row>
    <row r="94" spans="1:77" ht="41.45" customHeight="1">
      <c r="A94" s="64" t="s">
        <v>279</v>
      </c>
      <c r="C94" s="65"/>
      <c r="D94" s="65" t="s">
        <v>64</v>
      </c>
      <c r="E94" s="66">
        <v>168.58109534722044</v>
      </c>
      <c r="F94" s="68">
        <v>99.96317062666286</v>
      </c>
      <c r="G94" s="100" t="s">
        <v>706</v>
      </c>
      <c r="H94" s="65"/>
      <c r="I94" s="69" t="s">
        <v>279</v>
      </c>
      <c r="J94" s="70"/>
      <c r="K94" s="70"/>
      <c r="L94" s="69" t="s">
        <v>2573</v>
      </c>
      <c r="M94" s="73">
        <v>13.274002487492101</v>
      </c>
      <c r="N94" s="74">
        <v>1766.2091064453125</v>
      </c>
      <c r="O94" s="74">
        <v>7228.28466796875</v>
      </c>
      <c r="P94" s="75"/>
      <c r="Q94" s="76"/>
      <c r="R94" s="76"/>
      <c r="S94" s="86"/>
      <c r="T94" s="48">
        <v>0</v>
      </c>
      <c r="U94" s="48">
        <v>1</v>
      </c>
      <c r="V94" s="49">
        <v>0</v>
      </c>
      <c r="W94" s="49">
        <v>0.002304</v>
      </c>
      <c r="X94" s="49">
        <v>0.00349</v>
      </c>
      <c r="Y94" s="49">
        <v>0.39461</v>
      </c>
      <c r="Z94" s="49">
        <v>0</v>
      </c>
      <c r="AA94" s="49">
        <v>0</v>
      </c>
      <c r="AB94" s="71">
        <v>94</v>
      </c>
      <c r="AC94" s="71"/>
      <c r="AD94" s="72"/>
      <c r="AE94" s="78" t="s">
        <v>1553</v>
      </c>
      <c r="AF94" s="78">
        <v>907</v>
      </c>
      <c r="AG94" s="78">
        <v>320</v>
      </c>
      <c r="AH94" s="78">
        <v>2194</v>
      </c>
      <c r="AI94" s="78">
        <v>640</v>
      </c>
      <c r="AJ94" s="78"/>
      <c r="AK94" s="78" t="s">
        <v>1733</v>
      </c>
      <c r="AL94" s="78" t="s">
        <v>1891</v>
      </c>
      <c r="AM94" s="78"/>
      <c r="AN94" s="78"/>
      <c r="AO94" s="80">
        <v>39932.58787037037</v>
      </c>
      <c r="AP94" s="83" t="s">
        <v>2147</v>
      </c>
      <c r="AQ94" s="78" t="b">
        <v>0</v>
      </c>
      <c r="AR94" s="78" t="b">
        <v>0</v>
      </c>
      <c r="AS94" s="78" t="b">
        <v>1</v>
      </c>
      <c r="AT94" s="78" t="s">
        <v>1401</v>
      </c>
      <c r="AU94" s="78">
        <v>24</v>
      </c>
      <c r="AV94" s="83" t="s">
        <v>2247</v>
      </c>
      <c r="AW94" s="78" t="b">
        <v>0</v>
      </c>
      <c r="AX94" s="78" t="s">
        <v>2298</v>
      </c>
      <c r="AY94" s="83" t="s">
        <v>2390</v>
      </c>
      <c r="AZ94" s="78" t="s">
        <v>66</v>
      </c>
      <c r="BA94" s="78" t="str">
        <f>REPLACE(INDEX(GroupVertices[Group],MATCH(Vertices[[#This Row],[Vertex]],GroupVertices[Vertex],0)),1,1,"")</f>
        <v>1</v>
      </c>
      <c r="BB94" s="48"/>
      <c r="BC94" s="48"/>
      <c r="BD94" s="48"/>
      <c r="BE94" s="48"/>
      <c r="BF94" s="48"/>
      <c r="BG94" s="48"/>
      <c r="BH94" s="121" t="s">
        <v>3163</v>
      </c>
      <c r="BI94" s="121" t="s">
        <v>3163</v>
      </c>
      <c r="BJ94" s="121" t="s">
        <v>3278</v>
      </c>
      <c r="BK94" s="121" t="s">
        <v>3278</v>
      </c>
      <c r="BL94" s="121">
        <v>0</v>
      </c>
      <c r="BM94" s="124">
        <v>0</v>
      </c>
      <c r="BN94" s="121">
        <v>1</v>
      </c>
      <c r="BO94" s="124">
        <v>4.166666666666667</v>
      </c>
      <c r="BP94" s="121">
        <v>0</v>
      </c>
      <c r="BQ94" s="124">
        <v>0</v>
      </c>
      <c r="BR94" s="121">
        <v>23</v>
      </c>
      <c r="BS94" s="124">
        <v>95.83333333333333</v>
      </c>
      <c r="BT94" s="121">
        <v>24</v>
      </c>
      <c r="BU94" s="2"/>
      <c r="BV94" s="3"/>
      <c r="BW94" s="3"/>
      <c r="BX94" s="3"/>
      <c r="BY94" s="3"/>
    </row>
    <row r="95" spans="1:77" ht="41.45" customHeight="1">
      <c r="A95" s="64" t="s">
        <v>280</v>
      </c>
      <c r="C95" s="65"/>
      <c r="D95" s="65" t="s">
        <v>64</v>
      </c>
      <c r="E95" s="66">
        <v>164.69717022427068</v>
      </c>
      <c r="F95" s="68">
        <v>99.98490599453396</v>
      </c>
      <c r="G95" s="100" t="s">
        <v>2275</v>
      </c>
      <c r="H95" s="65"/>
      <c r="I95" s="69" t="s">
        <v>280</v>
      </c>
      <c r="J95" s="70"/>
      <c r="K95" s="70"/>
      <c r="L95" s="69" t="s">
        <v>2574</v>
      </c>
      <c r="M95" s="73">
        <v>6.0303288883164345</v>
      </c>
      <c r="N95" s="74">
        <v>4260.6025390625</v>
      </c>
      <c r="O95" s="74">
        <v>9423.087890625</v>
      </c>
      <c r="P95" s="75"/>
      <c r="Q95" s="76"/>
      <c r="R95" s="76"/>
      <c r="S95" s="86"/>
      <c r="T95" s="48">
        <v>0</v>
      </c>
      <c r="U95" s="48">
        <v>2</v>
      </c>
      <c r="V95" s="49">
        <v>0</v>
      </c>
      <c r="W95" s="49">
        <v>0.002825</v>
      </c>
      <c r="X95" s="49">
        <v>0.007806</v>
      </c>
      <c r="Y95" s="49">
        <v>0.598246</v>
      </c>
      <c r="Z95" s="49">
        <v>1</v>
      </c>
      <c r="AA95" s="49">
        <v>0</v>
      </c>
      <c r="AB95" s="71">
        <v>95</v>
      </c>
      <c r="AC95" s="71"/>
      <c r="AD95" s="72"/>
      <c r="AE95" s="78" t="s">
        <v>1554</v>
      </c>
      <c r="AF95" s="78">
        <v>308</v>
      </c>
      <c r="AG95" s="78">
        <v>140</v>
      </c>
      <c r="AH95" s="78">
        <v>1253</v>
      </c>
      <c r="AI95" s="78">
        <v>209</v>
      </c>
      <c r="AJ95" s="78"/>
      <c r="AK95" s="78" t="s">
        <v>1734</v>
      </c>
      <c r="AL95" s="78">
        <v>10956</v>
      </c>
      <c r="AM95" s="83" t="s">
        <v>2007</v>
      </c>
      <c r="AN95" s="78"/>
      <c r="AO95" s="80">
        <v>41163.667349537034</v>
      </c>
      <c r="AP95" s="83" t="s">
        <v>2148</v>
      </c>
      <c r="AQ95" s="78" t="b">
        <v>0</v>
      </c>
      <c r="AR95" s="78" t="b">
        <v>0</v>
      </c>
      <c r="AS95" s="78" t="b">
        <v>0</v>
      </c>
      <c r="AT95" s="78" t="s">
        <v>1401</v>
      </c>
      <c r="AU95" s="78">
        <v>3</v>
      </c>
      <c r="AV95" s="83" t="s">
        <v>2235</v>
      </c>
      <c r="AW95" s="78" t="b">
        <v>0</v>
      </c>
      <c r="AX95" s="78" t="s">
        <v>2298</v>
      </c>
      <c r="AY95" s="83" t="s">
        <v>2391</v>
      </c>
      <c r="AZ95" s="78" t="s">
        <v>66</v>
      </c>
      <c r="BA95" s="78" t="str">
        <f>REPLACE(INDEX(GroupVertices[Group],MATCH(Vertices[[#This Row],[Vertex]],GroupVertices[Vertex],0)),1,1,"")</f>
        <v>2</v>
      </c>
      <c r="BB95" s="48"/>
      <c r="BC95" s="48"/>
      <c r="BD95" s="48"/>
      <c r="BE95" s="48"/>
      <c r="BF95" s="48" t="s">
        <v>600</v>
      </c>
      <c r="BG95" s="48" t="s">
        <v>600</v>
      </c>
      <c r="BH95" s="121" t="s">
        <v>3161</v>
      </c>
      <c r="BI95" s="121" t="s">
        <v>3161</v>
      </c>
      <c r="BJ95" s="121" t="s">
        <v>3276</v>
      </c>
      <c r="BK95" s="121" t="s">
        <v>3276</v>
      </c>
      <c r="BL95" s="121">
        <v>1</v>
      </c>
      <c r="BM95" s="124">
        <v>6.25</v>
      </c>
      <c r="BN95" s="121">
        <v>0</v>
      </c>
      <c r="BO95" s="124">
        <v>0</v>
      </c>
      <c r="BP95" s="121">
        <v>0</v>
      </c>
      <c r="BQ95" s="124">
        <v>0</v>
      </c>
      <c r="BR95" s="121">
        <v>15</v>
      </c>
      <c r="BS95" s="124">
        <v>93.75</v>
      </c>
      <c r="BT95" s="121">
        <v>16</v>
      </c>
      <c r="BU95" s="2"/>
      <c r="BV95" s="3"/>
      <c r="BW95" s="3"/>
      <c r="BX95" s="3"/>
      <c r="BY95" s="3"/>
    </row>
    <row r="96" spans="1:77" ht="41.45" customHeight="1">
      <c r="A96" s="64" t="s">
        <v>281</v>
      </c>
      <c r="C96" s="65"/>
      <c r="D96" s="65" t="s">
        <v>64</v>
      </c>
      <c r="E96" s="66">
        <v>174.0185905193501</v>
      </c>
      <c r="F96" s="68">
        <v>99.93274111164331</v>
      </c>
      <c r="G96" s="100" t="s">
        <v>707</v>
      </c>
      <c r="H96" s="65"/>
      <c r="I96" s="69" t="s">
        <v>281</v>
      </c>
      <c r="J96" s="70"/>
      <c r="K96" s="70"/>
      <c r="L96" s="69" t="s">
        <v>2575</v>
      </c>
      <c r="M96" s="73">
        <v>23.415145526338033</v>
      </c>
      <c r="N96" s="74">
        <v>850.7001953125</v>
      </c>
      <c r="O96" s="74">
        <v>8038.7880859375</v>
      </c>
      <c r="P96" s="75"/>
      <c r="Q96" s="76"/>
      <c r="R96" s="76"/>
      <c r="S96" s="86"/>
      <c r="T96" s="48">
        <v>0</v>
      </c>
      <c r="U96" s="48">
        <v>1</v>
      </c>
      <c r="V96" s="49">
        <v>0</v>
      </c>
      <c r="W96" s="49">
        <v>0.002304</v>
      </c>
      <c r="X96" s="49">
        <v>0.00349</v>
      </c>
      <c r="Y96" s="49">
        <v>0.39461</v>
      </c>
      <c r="Z96" s="49">
        <v>0</v>
      </c>
      <c r="AA96" s="49">
        <v>0</v>
      </c>
      <c r="AB96" s="71">
        <v>96</v>
      </c>
      <c r="AC96" s="71"/>
      <c r="AD96" s="72"/>
      <c r="AE96" s="78" t="s">
        <v>1555</v>
      </c>
      <c r="AF96" s="78">
        <v>391</v>
      </c>
      <c r="AG96" s="78">
        <v>572</v>
      </c>
      <c r="AH96" s="78">
        <v>5522</v>
      </c>
      <c r="AI96" s="78">
        <v>2934</v>
      </c>
      <c r="AJ96" s="78"/>
      <c r="AK96" s="78" t="s">
        <v>1735</v>
      </c>
      <c r="AL96" s="78"/>
      <c r="AM96" s="78"/>
      <c r="AN96" s="78"/>
      <c r="AO96" s="80">
        <v>41481.16237268518</v>
      </c>
      <c r="AP96" s="83" t="s">
        <v>2149</v>
      </c>
      <c r="AQ96" s="78" t="b">
        <v>1</v>
      </c>
      <c r="AR96" s="78" t="b">
        <v>0</v>
      </c>
      <c r="AS96" s="78" t="b">
        <v>1</v>
      </c>
      <c r="AT96" s="78" t="s">
        <v>1401</v>
      </c>
      <c r="AU96" s="78">
        <v>18</v>
      </c>
      <c r="AV96" s="83" t="s">
        <v>2235</v>
      </c>
      <c r="AW96" s="78" t="b">
        <v>0</v>
      </c>
      <c r="AX96" s="78" t="s">
        <v>2298</v>
      </c>
      <c r="AY96" s="83" t="s">
        <v>2392</v>
      </c>
      <c r="AZ96" s="78" t="s">
        <v>66</v>
      </c>
      <c r="BA96" s="78" t="str">
        <f>REPLACE(INDEX(GroupVertices[Group],MATCH(Vertices[[#This Row],[Vertex]],GroupVertices[Vertex],0)),1,1,"")</f>
        <v>1</v>
      </c>
      <c r="BB96" s="48"/>
      <c r="BC96" s="48"/>
      <c r="BD96" s="48"/>
      <c r="BE96" s="48"/>
      <c r="BF96" s="48"/>
      <c r="BG96" s="48"/>
      <c r="BH96" s="121" t="s">
        <v>3163</v>
      </c>
      <c r="BI96" s="121" t="s">
        <v>3163</v>
      </c>
      <c r="BJ96" s="121" t="s">
        <v>3278</v>
      </c>
      <c r="BK96" s="121" t="s">
        <v>3278</v>
      </c>
      <c r="BL96" s="121">
        <v>0</v>
      </c>
      <c r="BM96" s="124">
        <v>0</v>
      </c>
      <c r="BN96" s="121">
        <v>1</v>
      </c>
      <c r="BO96" s="124">
        <v>4.166666666666667</v>
      </c>
      <c r="BP96" s="121">
        <v>0</v>
      </c>
      <c r="BQ96" s="124">
        <v>0</v>
      </c>
      <c r="BR96" s="121">
        <v>23</v>
      </c>
      <c r="BS96" s="124">
        <v>95.83333333333333</v>
      </c>
      <c r="BT96" s="121">
        <v>24</v>
      </c>
      <c r="BU96" s="2"/>
      <c r="BV96" s="3"/>
      <c r="BW96" s="3"/>
      <c r="BX96" s="3"/>
      <c r="BY96" s="3"/>
    </row>
    <row r="97" spans="1:77" ht="41.45" customHeight="1">
      <c r="A97" s="64" t="s">
        <v>282</v>
      </c>
      <c r="C97" s="65"/>
      <c r="D97" s="65" t="s">
        <v>64</v>
      </c>
      <c r="E97" s="66">
        <v>165.25818163091895</v>
      </c>
      <c r="F97" s="68">
        <v>99.98176644139703</v>
      </c>
      <c r="G97" s="100" t="s">
        <v>708</v>
      </c>
      <c r="H97" s="65"/>
      <c r="I97" s="69" t="s">
        <v>282</v>
      </c>
      <c r="J97" s="70"/>
      <c r="K97" s="70"/>
      <c r="L97" s="69" t="s">
        <v>2576</v>
      </c>
      <c r="M97" s="73">
        <v>7.076637297086253</v>
      </c>
      <c r="N97" s="74">
        <v>2341.592041015625</v>
      </c>
      <c r="O97" s="74">
        <v>7529.8916015625</v>
      </c>
      <c r="P97" s="75"/>
      <c r="Q97" s="76"/>
      <c r="R97" s="76"/>
      <c r="S97" s="86"/>
      <c r="T97" s="48">
        <v>0</v>
      </c>
      <c r="U97" s="48">
        <v>1</v>
      </c>
      <c r="V97" s="49">
        <v>0</v>
      </c>
      <c r="W97" s="49">
        <v>0.002304</v>
      </c>
      <c r="X97" s="49">
        <v>0.00349</v>
      </c>
      <c r="Y97" s="49">
        <v>0.39461</v>
      </c>
      <c r="Z97" s="49">
        <v>0</v>
      </c>
      <c r="AA97" s="49">
        <v>0</v>
      </c>
      <c r="AB97" s="71">
        <v>97</v>
      </c>
      <c r="AC97" s="71"/>
      <c r="AD97" s="72"/>
      <c r="AE97" s="78" t="s">
        <v>1556</v>
      </c>
      <c r="AF97" s="78">
        <v>150</v>
      </c>
      <c r="AG97" s="78">
        <v>166</v>
      </c>
      <c r="AH97" s="78">
        <v>2868</v>
      </c>
      <c r="AI97" s="78">
        <v>4501</v>
      </c>
      <c r="AJ97" s="78"/>
      <c r="AK97" s="78"/>
      <c r="AL97" s="78"/>
      <c r="AM97" s="78"/>
      <c r="AN97" s="78"/>
      <c r="AO97" s="80">
        <v>42651.57795138889</v>
      </c>
      <c r="AP97" s="83" t="s">
        <v>2150</v>
      </c>
      <c r="AQ97" s="78" t="b">
        <v>1</v>
      </c>
      <c r="AR97" s="78" t="b">
        <v>0</v>
      </c>
      <c r="AS97" s="78" t="b">
        <v>0</v>
      </c>
      <c r="AT97" s="78" t="s">
        <v>1401</v>
      </c>
      <c r="AU97" s="78">
        <v>1</v>
      </c>
      <c r="AV97" s="78"/>
      <c r="AW97" s="78" t="b">
        <v>0</v>
      </c>
      <c r="AX97" s="78" t="s">
        <v>2298</v>
      </c>
      <c r="AY97" s="83" t="s">
        <v>2393</v>
      </c>
      <c r="AZ97" s="78" t="s">
        <v>66</v>
      </c>
      <c r="BA97" s="78" t="str">
        <f>REPLACE(INDEX(GroupVertices[Group],MATCH(Vertices[[#This Row],[Vertex]],GroupVertices[Vertex],0)),1,1,"")</f>
        <v>1</v>
      </c>
      <c r="BB97" s="48"/>
      <c r="BC97" s="48"/>
      <c r="BD97" s="48"/>
      <c r="BE97" s="48"/>
      <c r="BF97" s="48"/>
      <c r="BG97" s="48"/>
      <c r="BH97" s="121" t="s">
        <v>3163</v>
      </c>
      <c r="BI97" s="121" t="s">
        <v>3163</v>
      </c>
      <c r="BJ97" s="121" t="s">
        <v>3278</v>
      </c>
      <c r="BK97" s="121" t="s">
        <v>3278</v>
      </c>
      <c r="BL97" s="121">
        <v>0</v>
      </c>
      <c r="BM97" s="124">
        <v>0</v>
      </c>
      <c r="BN97" s="121">
        <v>1</v>
      </c>
      <c r="BO97" s="124">
        <v>4.166666666666667</v>
      </c>
      <c r="BP97" s="121">
        <v>0</v>
      </c>
      <c r="BQ97" s="124">
        <v>0</v>
      </c>
      <c r="BR97" s="121">
        <v>23</v>
      </c>
      <c r="BS97" s="124">
        <v>95.83333333333333</v>
      </c>
      <c r="BT97" s="121">
        <v>24</v>
      </c>
      <c r="BU97" s="2"/>
      <c r="BV97" s="3"/>
      <c r="BW97" s="3"/>
      <c r="BX97" s="3"/>
      <c r="BY97" s="3"/>
    </row>
    <row r="98" spans="1:77" ht="41.45" customHeight="1">
      <c r="A98" s="64" t="s">
        <v>283</v>
      </c>
      <c r="C98" s="65"/>
      <c r="D98" s="65" t="s">
        <v>64</v>
      </c>
      <c r="E98" s="66">
        <v>293.665061667997</v>
      </c>
      <c r="F98" s="68">
        <v>99.26317102916967</v>
      </c>
      <c r="G98" s="100" t="s">
        <v>709</v>
      </c>
      <c r="H98" s="65"/>
      <c r="I98" s="69" t="s">
        <v>283</v>
      </c>
      <c r="J98" s="70"/>
      <c r="K98" s="70"/>
      <c r="L98" s="69" t="s">
        <v>2577</v>
      </c>
      <c r="M98" s="73">
        <v>246.56053501205508</v>
      </c>
      <c r="N98" s="74">
        <v>3544.487548828125</v>
      </c>
      <c r="O98" s="74">
        <v>6343.39990234375</v>
      </c>
      <c r="P98" s="75"/>
      <c r="Q98" s="76"/>
      <c r="R98" s="76"/>
      <c r="S98" s="86"/>
      <c r="T98" s="48">
        <v>1</v>
      </c>
      <c r="U98" s="48">
        <v>2</v>
      </c>
      <c r="V98" s="49">
        <v>0</v>
      </c>
      <c r="W98" s="49">
        <v>0.002469</v>
      </c>
      <c r="X98" s="49">
        <v>0.004657</v>
      </c>
      <c r="Y98" s="49">
        <v>0.61502</v>
      </c>
      <c r="Z98" s="49">
        <v>0</v>
      </c>
      <c r="AA98" s="49">
        <v>0</v>
      </c>
      <c r="AB98" s="71">
        <v>98</v>
      </c>
      <c r="AC98" s="71"/>
      <c r="AD98" s="72"/>
      <c r="AE98" s="78" t="s">
        <v>1557</v>
      </c>
      <c r="AF98" s="78">
        <v>1219</v>
      </c>
      <c r="AG98" s="78">
        <v>6117</v>
      </c>
      <c r="AH98" s="78">
        <v>15836</v>
      </c>
      <c r="AI98" s="78">
        <v>34544</v>
      </c>
      <c r="AJ98" s="78"/>
      <c r="AK98" s="78" t="s">
        <v>1736</v>
      </c>
      <c r="AL98" s="78" t="s">
        <v>1892</v>
      </c>
      <c r="AM98" s="83" t="s">
        <v>2008</v>
      </c>
      <c r="AN98" s="78"/>
      <c r="AO98" s="80">
        <v>41933.69668981482</v>
      </c>
      <c r="AP98" s="83" t="s">
        <v>2151</v>
      </c>
      <c r="AQ98" s="78" t="b">
        <v>1</v>
      </c>
      <c r="AR98" s="78" t="b">
        <v>0</v>
      </c>
      <c r="AS98" s="78" t="b">
        <v>1</v>
      </c>
      <c r="AT98" s="78" t="s">
        <v>1401</v>
      </c>
      <c r="AU98" s="78">
        <v>70</v>
      </c>
      <c r="AV98" s="83" t="s">
        <v>2235</v>
      </c>
      <c r="AW98" s="78" t="b">
        <v>0</v>
      </c>
      <c r="AX98" s="78" t="s">
        <v>2298</v>
      </c>
      <c r="AY98" s="83" t="s">
        <v>2394</v>
      </c>
      <c r="AZ98" s="78" t="s">
        <v>66</v>
      </c>
      <c r="BA98" s="78" t="str">
        <f>REPLACE(INDEX(GroupVertices[Group],MATCH(Vertices[[#This Row],[Vertex]],GroupVertices[Vertex],0)),1,1,"")</f>
        <v>2</v>
      </c>
      <c r="BB98" s="48"/>
      <c r="BC98" s="48"/>
      <c r="BD98" s="48"/>
      <c r="BE98" s="48"/>
      <c r="BF98" s="48" t="s">
        <v>3106</v>
      </c>
      <c r="BG98" s="48" t="s">
        <v>601</v>
      </c>
      <c r="BH98" s="121" t="s">
        <v>3165</v>
      </c>
      <c r="BI98" s="121" t="s">
        <v>3218</v>
      </c>
      <c r="BJ98" s="121" t="s">
        <v>3280</v>
      </c>
      <c r="BK98" s="121" t="s">
        <v>3319</v>
      </c>
      <c r="BL98" s="121">
        <v>3</v>
      </c>
      <c r="BM98" s="124">
        <v>3.75</v>
      </c>
      <c r="BN98" s="121">
        <v>2</v>
      </c>
      <c r="BO98" s="124">
        <v>2.5</v>
      </c>
      <c r="BP98" s="121">
        <v>0</v>
      </c>
      <c r="BQ98" s="124">
        <v>0</v>
      </c>
      <c r="BR98" s="121">
        <v>75</v>
      </c>
      <c r="BS98" s="124">
        <v>93.75</v>
      </c>
      <c r="BT98" s="121">
        <v>80</v>
      </c>
      <c r="BU98" s="2"/>
      <c r="BV98" s="3"/>
      <c r="BW98" s="3"/>
      <c r="BX98" s="3"/>
      <c r="BY98" s="3"/>
    </row>
    <row r="99" spans="1:77" ht="41.45" customHeight="1">
      <c r="A99" s="64" t="s">
        <v>284</v>
      </c>
      <c r="C99" s="65"/>
      <c r="D99" s="65" t="s">
        <v>64</v>
      </c>
      <c r="E99" s="66">
        <v>183.55578443237118</v>
      </c>
      <c r="F99" s="68">
        <v>99.87936870831538</v>
      </c>
      <c r="G99" s="100" t="s">
        <v>710</v>
      </c>
      <c r="H99" s="65"/>
      <c r="I99" s="69" t="s">
        <v>284</v>
      </c>
      <c r="J99" s="70"/>
      <c r="K99" s="70"/>
      <c r="L99" s="69" t="s">
        <v>2578</v>
      </c>
      <c r="M99" s="73">
        <v>41.20238847542495</v>
      </c>
      <c r="N99" s="74">
        <v>3648.164306640625</v>
      </c>
      <c r="O99" s="74">
        <v>5677.77978515625</v>
      </c>
      <c r="P99" s="75"/>
      <c r="Q99" s="76"/>
      <c r="R99" s="76"/>
      <c r="S99" s="86"/>
      <c r="T99" s="48">
        <v>0</v>
      </c>
      <c r="U99" s="48">
        <v>1</v>
      </c>
      <c r="V99" s="49">
        <v>0</v>
      </c>
      <c r="W99" s="49">
        <v>0.002469</v>
      </c>
      <c r="X99" s="49">
        <v>0.004316</v>
      </c>
      <c r="Y99" s="49">
        <v>0.353637</v>
      </c>
      <c r="Z99" s="49">
        <v>0</v>
      </c>
      <c r="AA99" s="49">
        <v>0</v>
      </c>
      <c r="AB99" s="71">
        <v>99</v>
      </c>
      <c r="AC99" s="71"/>
      <c r="AD99" s="72"/>
      <c r="AE99" s="78" t="s">
        <v>1558</v>
      </c>
      <c r="AF99" s="78">
        <v>2203</v>
      </c>
      <c r="AG99" s="78">
        <v>1014</v>
      </c>
      <c r="AH99" s="78">
        <v>3210</v>
      </c>
      <c r="AI99" s="78">
        <v>4773</v>
      </c>
      <c r="AJ99" s="78"/>
      <c r="AK99" s="78" t="s">
        <v>1737</v>
      </c>
      <c r="AL99" s="78" t="s">
        <v>1839</v>
      </c>
      <c r="AM99" s="83" t="s">
        <v>2009</v>
      </c>
      <c r="AN99" s="78"/>
      <c r="AO99" s="80">
        <v>41343.74439814815</v>
      </c>
      <c r="AP99" s="78"/>
      <c r="AQ99" s="78" t="b">
        <v>0</v>
      </c>
      <c r="AR99" s="78" t="b">
        <v>0</v>
      </c>
      <c r="AS99" s="78" t="b">
        <v>0</v>
      </c>
      <c r="AT99" s="78" t="s">
        <v>1401</v>
      </c>
      <c r="AU99" s="78">
        <v>41</v>
      </c>
      <c r="AV99" s="83" t="s">
        <v>2235</v>
      </c>
      <c r="AW99" s="78" t="b">
        <v>0</v>
      </c>
      <c r="AX99" s="78" t="s">
        <v>2298</v>
      </c>
      <c r="AY99" s="83" t="s">
        <v>2395</v>
      </c>
      <c r="AZ99" s="78" t="s">
        <v>66</v>
      </c>
      <c r="BA99" s="78" t="str">
        <f>REPLACE(INDEX(GroupVertices[Group],MATCH(Vertices[[#This Row],[Vertex]],GroupVertices[Vertex],0)),1,1,"")</f>
        <v>2</v>
      </c>
      <c r="BB99" s="48" t="s">
        <v>546</v>
      </c>
      <c r="BC99" s="48" t="s">
        <v>546</v>
      </c>
      <c r="BD99" s="48" t="s">
        <v>576</v>
      </c>
      <c r="BE99" s="48" t="s">
        <v>576</v>
      </c>
      <c r="BF99" s="48" t="s">
        <v>586</v>
      </c>
      <c r="BG99" s="48" t="s">
        <v>604</v>
      </c>
      <c r="BH99" s="121" t="s">
        <v>3166</v>
      </c>
      <c r="BI99" s="121" t="s">
        <v>3219</v>
      </c>
      <c r="BJ99" s="121" t="s">
        <v>3281</v>
      </c>
      <c r="BK99" s="121" t="s">
        <v>3281</v>
      </c>
      <c r="BL99" s="121">
        <v>1</v>
      </c>
      <c r="BM99" s="124">
        <v>2.6315789473684212</v>
      </c>
      <c r="BN99" s="121">
        <v>0</v>
      </c>
      <c r="BO99" s="124">
        <v>0</v>
      </c>
      <c r="BP99" s="121">
        <v>0</v>
      </c>
      <c r="BQ99" s="124">
        <v>0</v>
      </c>
      <c r="BR99" s="121">
        <v>37</v>
      </c>
      <c r="BS99" s="124">
        <v>97.36842105263158</v>
      </c>
      <c r="BT99" s="121">
        <v>38</v>
      </c>
      <c r="BU99" s="2"/>
      <c r="BV99" s="3"/>
      <c r="BW99" s="3"/>
      <c r="BX99" s="3"/>
      <c r="BY99" s="3"/>
    </row>
    <row r="100" spans="1:77" ht="41.45" customHeight="1">
      <c r="A100" s="64" t="s">
        <v>285</v>
      </c>
      <c r="C100" s="65"/>
      <c r="D100" s="65" t="s">
        <v>64</v>
      </c>
      <c r="E100" s="66">
        <v>200.9255606766743</v>
      </c>
      <c r="F100" s="68">
        <v>99.78216331311407</v>
      </c>
      <c r="G100" s="100" t="s">
        <v>711</v>
      </c>
      <c r="H100" s="65"/>
      <c r="I100" s="69" t="s">
        <v>285</v>
      </c>
      <c r="J100" s="70"/>
      <c r="K100" s="70"/>
      <c r="L100" s="69" t="s">
        <v>2579</v>
      </c>
      <c r="M100" s="73">
        <v>73.59770651618278</v>
      </c>
      <c r="N100" s="74">
        <v>939.376220703125</v>
      </c>
      <c r="O100" s="74">
        <v>6629.302734375</v>
      </c>
      <c r="P100" s="75"/>
      <c r="Q100" s="76"/>
      <c r="R100" s="76"/>
      <c r="S100" s="86"/>
      <c r="T100" s="48">
        <v>0</v>
      </c>
      <c r="U100" s="48">
        <v>2</v>
      </c>
      <c r="V100" s="49">
        <v>0</v>
      </c>
      <c r="W100" s="49">
        <v>0.002309</v>
      </c>
      <c r="X100" s="49">
        <v>0.004622</v>
      </c>
      <c r="Y100" s="49">
        <v>0.593855</v>
      </c>
      <c r="Z100" s="49">
        <v>0.5</v>
      </c>
      <c r="AA100" s="49">
        <v>0</v>
      </c>
      <c r="AB100" s="71">
        <v>100</v>
      </c>
      <c r="AC100" s="71"/>
      <c r="AD100" s="72"/>
      <c r="AE100" s="78" t="s">
        <v>1559</v>
      </c>
      <c r="AF100" s="78">
        <v>5001</v>
      </c>
      <c r="AG100" s="78">
        <v>1819</v>
      </c>
      <c r="AH100" s="78">
        <v>5060</v>
      </c>
      <c r="AI100" s="78">
        <v>6485</v>
      </c>
      <c r="AJ100" s="78"/>
      <c r="AK100" s="78" t="s">
        <v>1738</v>
      </c>
      <c r="AL100" s="78" t="s">
        <v>1893</v>
      </c>
      <c r="AM100" s="78"/>
      <c r="AN100" s="78"/>
      <c r="AO100" s="80">
        <v>41346.55533564815</v>
      </c>
      <c r="AP100" s="83" t="s">
        <v>2152</v>
      </c>
      <c r="AQ100" s="78" t="b">
        <v>0</v>
      </c>
      <c r="AR100" s="78" t="b">
        <v>0</v>
      </c>
      <c r="AS100" s="78" t="b">
        <v>1</v>
      </c>
      <c r="AT100" s="78" t="s">
        <v>1401</v>
      </c>
      <c r="AU100" s="78">
        <v>17</v>
      </c>
      <c r="AV100" s="83" t="s">
        <v>2241</v>
      </c>
      <c r="AW100" s="78" t="b">
        <v>0</v>
      </c>
      <c r="AX100" s="78" t="s">
        <v>2298</v>
      </c>
      <c r="AY100" s="83" t="s">
        <v>2396</v>
      </c>
      <c r="AZ100" s="78" t="s">
        <v>66</v>
      </c>
      <c r="BA100" s="78" t="str">
        <f>REPLACE(INDEX(GroupVertices[Group],MATCH(Vertices[[#This Row],[Vertex]],GroupVertices[Vertex],0)),1,1,"")</f>
        <v>1</v>
      </c>
      <c r="BB100" s="48"/>
      <c r="BC100" s="48"/>
      <c r="BD100" s="48"/>
      <c r="BE100" s="48"/>
      <c r="BF100" s="48" t="s">
        <v>603</v>
      </c>
      <c r="BG100" s="48" t="s">
        <v>603</v>
      </c>
      <c r="BH100" s="121" t="s">
        <v>3167</v>
      </c>
      <c r="BI100" s="121" t="s">
        <v>3167</v>
      </c>
      <c r="BJ100" s="121" t="s">
        <v>3282</v>
      </c>
      <c r="BK100" s="121" t="s">
        <v>3282</v>
      </c>
      <c r="BL100" s="121">
        <v>1</v>
      </c>
      <c r="BM100" s="124">
        <v>5.2631578947368425</v>
      </c>
      <c r="BN100" s="121">
        <v>0</v>
      </c>
      <c r="BO100" s="124">
        <v>0</v>
      </c>
      <c r="BP100" s="121">
        <v>0</v>
      </c>
      <c r="BQ100" s="124">
        <v>0</v>
      </c>
      <c r="BR100" s="121">
        <v>18</v>
      </c>
      <c r="BS100" s="124">
        <v>94.73684210526316</v>
      </c>
      <c r="BT100" s="121">
        <v>19</v>
      </c>
      <c r="BU100" s="2"/>
      <c r="BV100" s="3"/>
      <c r="BW100" s="3"/>
      <c r="BX100" s="3"/>
      <c r="BY100" s="3"/>
    </row>
    <row r="101" spans="1:77" ht="41.45" customHeight="1">
      <c r="A101" s="64" t="s">
        <v>378</v>
      </c>
      <c r="C101" s="65"/>
      <c r="D101" s="65" t="s">
        <v>64</v>
      </c>
      <c r="E101" s="66">
        <v>469.30478667250304</v>
      </c>
      <c r="F101" s="68">
        <v>98.28024939322098</v>
      </c>
      <c r="G101" s="100" t="s">
        <v>2276</v>
      </c>
      <c r="H101" s="65"/>
      <c r="I101" s="69" t="s">
        <v>378</v>
      </c>
      <c r="J101" s="70"/>
      <c r="K101" s="70"/>
      <c r="L101" s="69" t="s">
        <v>2580</v>
      </c>
      <c r="M101" s="73">
        <v>574.1355522192213</v>
      </c>
      <c r="N101" s="74">
        <v>1292.6678466796875</v>
      </c>
      <c r="O101" s="74">
        <v>5826.3955078125</v>
      </c>
      <c r="P101" s="75"/>
      <c r="Q101" s="76"/>
      <c r="R101" s="76"/>
      <c r="S101" s="86"/>
      <c r="T101" s="48">
        <v>11</v>
      </c>
      <c r="U101" s="48">
        <v>0</v>
      </c>
      <c r="V101" s="49">
        <v>425.333333</v>
      </c>
      <c r="W101" s="49">
        <v>0.002924</v>
      </c>
      <c r="X101" s="49">
        <v>0.015474</v>
      </c>
      <c r="Y101" s="49">
        <v>2.578466</v>
      </c>
      <c r="Z101" s="49">
        <v>0.24545454545454545</v>
      </c>
      <c r="AA101" s="49">
        <v>0</v>
      </c>
      <c r="AB101" s="71">
        <v>101</v>
      </c>
      <c r="AC101" s="71"/>
      <c r="AD101" s="72"/>
      <c r="AE101" s="78" t="s">
        <v>1560</v>
      </c>
      <c r="AF101" s="78">
        <v>12210</v>
      </c>
      <c r="AG101" s="78">
        <v>14257</v>
      </c>
      <c r="AH101" s="78">
        <v>28697</v>
      </c>
      <c r="AI101" s="78">
        <v>46973</v>
      </c>
      <c r="AJ101" s="78"/>
      <c r="AK101" s="78" t="s">
        <v>1739</v>
      </c>
      <c r="AL101" s="78" t="s">
        <v>1894</v>
      </c>
      <c r="AM101" s="83" t="s">
        <v>2010</v>
      </c>
      <c r="AN101" s="78"/>
      <c r="AO101" s="80">
        <v>40572.97408564815</v>
      </c>
      <c r="AP101" s="83" t="s">
        <v>2153</v>
      </c>
      <c r="AQ101" s="78" t="b">
        <v>0</v>
      </c>
      <c r="AR101" s="78" t="b">
        <v>0</v>
      </c>
      <c r="AS101" s="78" t="b">
        <v>0</v>
      </c>
      <c r="AT101" s="78" t="s">
        <v>1401</v>
      </c>
      <c r="AU101" s="78">
        <v>444</v>
      </c>
      <c r="AV101" s="83" t="s">
        <v>2242</v>
      </c>
      <c r="AW101" s="78" t="b">
        <v>0</v>
      </c>
      <c r="AX101" s="78" t="s">
        <v>2298</v>
      </c>
      <c r="AY101" s="83" t="s">
        <v>2397</v>
      </c>
      <c r="AZ101" s="78" t="s">
        <v>65</v>
      </c>
      <c r="BA101" s="78" t="str">
        <f>REPLACE(INDEX(GroupVertices[Group],MATCH(Vertices[[#This Row],[Vertex]],GroupVertices[Vertex],0)),1,1,"")</f>
        <v>1</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286</v>
      </c>
      <c r="C102" s="65"/>
      <c r="D102" s="65" t="s">
        <v>64</v>
      </c>
      <c r="E102" s="66">
        <v>200.17035301387853</v>
      </c>
      <c r="F102" s="68">
        <v>99.78638963464456</v>
      </c>
      <c r="G102" s="100" t="s">
        <v>712</v>
      </c>
      <c r="H102" s="65"/>
      <c r="I102" s="69" t="s">
        <v>286</v>
      </c>
      <c r="J102" s="70"/>
      <c r="K102" s="70"/>
      <c r="L102" s="69" t="s">
        <v>2581</v>
      </c>
      <c r="M102" s="73">
        <v>72.18921442745419</v>
      </c>
      <c r="N102" s="74">
        <v>5743.48974609375</v>
      </c>
      <c r="O102" s="74">
        <v>5385.86279296875</v>
      </c>
      <c r="P102" s="75"/>
      <c r="Q102" s="76"/>
      <c r="R102" s="76"/>
      <c r="S102" s="86"/>
      <c r="T102" s="48">
        <v>0</v>
      </c>
      <c r="U102" s="48">
        <v>3</v>
      </c>
      <c r="V102" s="49">
        <v>65.333333</v>
      </c>
      <c r="W102" s="49">
        <v>0.002841</v>
      </c>
      <c r="X102" s="49">
        <v>0.008391</v>
      </c>
      <c r="Y102" s="49">
        <v>0.806931</v>
      </c>
      <c r="Z102" s="49">
        <v>0.5</v>
      </c>
      <c r="AA102" s="49">
        <v>0</v>
      </c>
      <c r="AB102" s="71">
        <v>102</v>
      </c>
      <c r="AC102" s="71"/>
      <c r="AD102" s="72"/>
      <c r="AE102" s="78" t="s">
        <v>1561</v>
      </c>
      <c r="AF102" s="78">
        <v>965</v>
      </c>
      <c r="AG102" s="78">
        <v>1784</v>
      </c>
      <c r="AH102" s="78">
        <v>10893</v>
      </c>
      <c r="AI102" s="78">
        <v>13329</v>
      </c>
      <c r="AJ102" s="78"/>
      <c r="AK102" s="78" t="s">
        <v>1740</v>
      </c>
      <c r="AL102" s="78" t="s">
        <v>1895</v>
      </c>
      <c r="AM102" s="83" t="s">
        <v>2011</v>
      </c>
      <c r="AN102" s="78"/>
      <c r="AO102" s="80">
        <v>42549.584328703706</v>
      </c>
      <c r="AP102" s="83" t="s">
        <v>2154</v>
      </c>
      <c r="AQ102" s="78" t="b">
        <v>0</v>
      </c>
      <c r="AR102" s="78" t="b">
        <v>0</v>
      </c>
      <c r="AS102" s="78" t="b">
        <v>0</v>
      </c>
      <c r="AT102" s="78" t="s">
        <v>1401</v>
      </c>
      <c r="AU102" s="78">
        <v>24</v>
      </c>
      <c r="AV102" s="83" t="s">
        <v>2235</v>
      </c>
      <c r="AW102" s="78" t="b">
        <v>0</v>
      </c>
      <c r="AX102" s="78" t="s">
        <v>2298</v>
      </c>
      <c r="AY102" s="83" t="s">
        <v>2398</v>
      </c>
      <c r="AZ102" s="78" t="s">
        <v>66</v>
      </c>
      <c r="BA102" s="78" t="str">
        <f>REPLACE(INDEX(GroupVertices[Group],MATCH(Vertices[[#This Row],[Vertex]],GroupVertices[Vertex],0)),1,1,"")</f>
        <v>2</v>
      </c>
      <c r="BB102" s="48"/>
      <c r="BC102" s="48"/>
      <c r="BD102" s="48"/>
      <c r="BE102" s="48"/>
      <c r="BF102" s="48"/>
      <c r="BG102" s="48"/>
      <c r="BH102" s="121" t="s">
        <v>3168</v>
      </c>
      <c r="BI102" s="121" t="s">
        <v>3220</v>
      </c>
      <c r="BJ102" s="121" t="s">
        <v>3278</v>
      </c>
      <c r="BK102" s="121" t="s">
        <v>3278</v>
      </c>
      <c r="BL102" s="121">
        <v>3</v>
      </c>
      <c r="BM102" s="124">
        <v>6.521739130434782</v>
      </c>
      <c r="BN102" s="121">
        <v>1</v>
      </c>
      <c r="BO102" s="124">
        <v>2.1739130434782608</v>
      </c>
      <c r="BP102" s="121">
        <v>0</v>
      </c>
      <c r="BQ102" s="124">
        <v>0</v>
      </c>
      <c r="BR102" s="121">
        <v>42</v>
      </c>
      <c r="BS102" s="124">
        <v>91.30434782608695</v>
      </c>
      <c r="BT102" s="121">
        <v>46</v>
      </c>
      <c r="BU102" s="2"/>
      <c r="BV102" s="3"/>
      <c r="BW102" s="3"/>
      <c r="BX102" s="3"/>
      <c r="BY102" s="3"/>
    </row>
    <row r="103" spans="1:77" ht="41.45" customHeight="1">
      <c r="A103" s="64" t="s">
        <v>287</v>
      </c>
      <c r="C103" s="65"/>
      <c r="D103" s="65" t="s">
        <v>64</v>
      </c>
      <c r="E103" s="66">
        <v>164.28720035018154</v>
      </c>
      <c r="F103" s="68">
        <v>99.9872002833648</v>
      </c>
      <c r="G103" s="100" t="s">
        <v>713</v>
      </c>
      <c r="H103" s="65"/>
      <c r="I103" s="69" t="s">
        <v>287</v>
      </c>
      <c r="J103" s="70"/>
      <c r="K103" s="70"/>
      <c r="L103" s="69" t="s">
        <v>2582</v>
      </c>
      <c r="M103" s="73">
        <v>5.265718897292337</v>
      </c>
      <c r="N103" s="74">
        <v>3013.53369140625</v>
      </c>
      <c r="O103" s="74">
        <v>2225.537841796875</v>
      </c>
      <c r="P103" s="75"/>
      <c r="Q103" s="76"/>
      <c r="R103" s="76"/>
      <c r="S103" s="86"/>
      <c r="T103" s="48">
        <v>0</v>
      </c>
      <c r="U103" s="48">
        <v>1</v>
      </c>
      <c r="V103" s="49">
        <v>0</v>
      </c>
      <c r="W103" s="49">
        <v>0.002304</v>
      </c>
      <c r="X103" s="49">
        <v>0.00349</v>
      </c>
      <c r="Y103" s="49">
        <v>0.39461</v>
      </c>
      <c r="Z103" s="49">
        <v>0</v>
      </c>
      <c r="AA103" s="49">
        <v>0</v>
      </c>
      <c r="AB103" s="71">
        <v>103</v>
      </c>
      <c r="AC103" s="71"/>
      <c r="AD103" s="72"/>
      <c r="AE103" s="78" t="s">
        <v>1562</v>
      </c>
      <c r="AF103" s="78">
        <v>304</v>
      </c>
      <c r="AG103" s="78">
        <v>121</v>
      </c>
      <c r="AH103" s="78">
        <v>421</v>
      </c>
      <c r="AI103" s="78">
        <v>369</v>
      </c>
      <c r="AJ103" s="78"/>
      <c r="AK103" s="78" t="s">
        <v>1741</v>
      </c>
      <c r="AL103" s="78" t="s">
        <v>1896</v>
      </c>
      <c r="AM103" s="78"/>
      <c r="AN103" s="78"/>
      <c r="AO103" s="80">
        <v>43180.89623842593</v>
      </c>
      <c r="AP103" s="83" t="s">
        <v>2155</v>
      </c>
      <c r="AQ103" s="78" t="b">
        <v>1</v>
      </c>
      <c r="AR103" s="78" t="b">
        <v>0</v>
      </c>
      <c r="AS103" s="78" t="b">
        <v>0</v>
      </c>
      <c r="AT103" s="78" t="s">
        <v>1401</v>
      </c>
      <c r="AU103" s="78">
        <v>0</v>
      </c>
      <c r="AV103" s="78"/>
      <c r="AW103" s="78" t="b">
        <v>0</v>
      </c>
      <c r="AX103" s="78" t="s">
        <v>2298</v>
      </c>
      <c r="AY103" s="83" t="s">
        <v>2399</v>
      </c>
      <c r="AZ103" s="78" t="s">
        <v>66</v>
      </c>
      <c r="BA103" s="78" t="str">
        <f>REPLACE(INDEX(GroupVertices[Group],MATCH(Vertices[[#This Row],[Vertex]],GroupVertices[Vertex],0)),1,1,"")</f>
        <v>1</v>
      </c>
      <c r="BB103" s="48"/>
      <c r="BC103" s="48"/>
      <c r="BD103" s="48"/>
      <c r="BE103" s="48"/>
      <c r="BF103" s="48"/>
      <c r="BG103" s="48"/>
      <c r="BH103" s="121" t="s">
        <v>3163</v>
      </c>
      <c r="BI103" s="121" t="s">
        <v>3163</v>
      </c>
      <c r="BJ103" s="121" t="s">
        <v>3278</v>
      </c>
      <c r="BK103" s="121" t="s">
        <v>3278</v>
      </c>
      <c r="BL103" s="121">
        <v>0</v>
      </c>
      <c r="BM103" s="124">
        <v>0</v>
      </c>
      <c r="BN103" s="121">
        <v>1</v>
      </c>
      <c r="BO103" s="124">
        <v>4.166666666666667</v>
      </c>
      <c r="BP103" s="121">
        <v>0</v>
      </c>
      <c r="BQ103" s="124">
        <v>0</v>
      </c>
      <c r="BR103" s="121">
        <v>23</v>
      </c>
      <c r="BS103" s="124">
        <v>95.83333333333333</v>
      </c>
      <c r="BT103" s="121">
        <v>24</v>
      </c>
      <c r="BU103" s="2"/>
      <c r="BV103" s="3"/>
      <c r="BW103" s="3"/>
      <c r="BX103" s="3"/>
      <c r="BY103" s="3"/>
    </row>
    <row r="104" spans="1:77" ht="41.45" customHeight="1">
      <c r="A104" s="64" t="s">
        <v>288</v>
      </c>
      <c r="C104" s="65"/>
      <c r="D104" s="65" t="s">
        <v>64</v>
      </c>
      <c r="E104" s="66">
        <v>168.88317841233874</v>
      </c>
      <c r="F104" s="68">
        <v>99.96148009805066</v>
      </c>
      <c r="G104" s="100" t="s">
        <v>714</v>
      </c>
      <c r="H104" s="65"/>
      <c r="I104" s="69" t="s">
        <v>288</v>
      </c>
      <c r="J104" s="70"/>
      <c r="K104" s="70"/>
      <c r="L104" s="69" t="s">
        <v>2583</v>
      </c>
      <c r="M104" s="73">
        <v>13.837399322983542</v>
      </c>
      <c r="N104" s="74">
        <v>1181.4228515625</v>
      </c>
      <c r="O104" s="74">
        <v>4684.2490234375</v>
      </c>
      <c r="P104" s="75"/>
      <c r="Q104" s="76"/>
      <c r="R104" s="76"/>
      <c r="S104" s="86"/>
      <c r="T104" s="48">
        <v>0</v>
      </c>
      <c r="U104" s="48">
        <v>2</v>
      </c>
      <c r="V104" s="49">
        <v>0</v>
      </c>
      <c r="W104" s="49">
        <v>0.002309</v>
      </c>
      <c r="X104" s="49">
        <v>0.004622</v>
      </c>
      <c r="Y104" s="49">
        <v>0.593855</v>
      </c>
      <c r="Z104" s="49">
        <v>0.5</v>
      </c>
      <c r="AA104" s="49">
        <v>0</v>
      </c>
      <c r="AB104" s="71">
        <v>104</v>
      </c>
      <c r="AC104" s="71"/>
      <c r="AD104" s="72"/>
      <c r="AE104" s="78" t="s">
        <v>1563</v>
      </c>
      <c r="AF104" s="78">
        <v>507</v>
      </c>
      <c r="AG104" s="78">
        <v>334</v>
      </c>
      <c r="AH104" s="78">
        <v>1026</v>
      </c>
      <c r="AI104" s="78">
        <v>2723</v>
      </c>
      <c r="AJ104" s="78"/>
      <c r="AK104" s="78" t="s">
        <v>1742</v>
      </c>
      <c r="AL104" s="78" t="s">
        <v>1897</v>
      </c>
      <c r="AM104" s="78"/>
      <c r="AN104" s="78"/>
      <c r="AO104" s="80">
        <v>40697.70340277778</v>
      </c>
      <c r="AP104" s="83" t="s">
        <v>2156</v>
      </c>
      <c r="AQ104" s="78" t="b">
        <v>1</v>
      </c>
      <c r="AR104" s="78" t="b">
        <v>0</v>
      </c>
      <c r="AS104" s="78" t="b">
        <v>1</v>
      </c>
      <c r="AT104" s="78" t="s">
        <v>1401</v>
      </c>
      <c r="AU104" s="78">
        <v>11</v>
      </c>
      <c r="AV104" s="83" t="s">
        <v>2235</v>
      </c>
      <c r="AW104" s="78" t="b">
        <v>0</v>
      </c>
      <c r="AX104" s="78" t="s">
        <v>2298</v>
      </c>
      <c r="AY104" s="83" t="s">
        <v>2400</v>
      </c>
      <c r="AZ104" s="78" t="s">
        <v>66</v>
      </c>
      <c r="BA104" s="78" t="str">
        <f>REPLACE(INDEX(GroupVertices[Group],MATCH(Vertices[[#This Row],[Vertex]],GroupVertices[Vertex],0)),1,1,"")</f>
        <v>1</v>
      </c>
      <c r="BB104" s="48"/>
      <c r="BC104" s="48"/>
      <c r="BD104" s="48"/>
      <c r="BE104" s="48"/>
      <c r="BF104" s="48" t="s">
        <v>603</v>
      </c>
      <c r="BG104" s="48" t="s">
        <v>603</v>
      </c>
      <c r="BH104" s="121" t="s">
        <v>3167</v>
      </c>
      <c r="BI104" s="121" t="s">
        <v>3167</v>
      </c>
      <c r="BJ104" s="121" t="s">
        <v>3282</v>
      </c>
      <c r="BK104" s="121" t="s">
        <v>3282</v>
      </c>
      <c r="BL104" s="121">
        <v>1</v>
      </c>
      <c r="BM104" s="124">
        <v>5.2631578947368425</v>
      </c>
      <c r="BN104" s="121">
        <v>0</v>
      </c>
      <c r="BO104" s="124">
        <v>0</v>
      </c>
      <c r="BP104" s="121">
        <v>0</v>
      </c>
      <c r="BQ104" s="124">
        <v>0</v>
      </c>
      <c r="BR104" s="121">
        <v>18</v>
      </c>
      <c r="BS104" s="124">
        <v>94.73684210526316</v>
      </c>
      <c r="BT104" s="121">
        <v>19</v>
      </c>
      <c r="BU104" s="2"/>
      <c r="BV104" s="3"/>
      <c r="BW104" s="3"/>
      <c r="BX104" s="3"/>
      <c r="BY104" s="3"/>
    </row>
    <row r="105" spans="1:77" ht="41.45" customHeight="1">
      <c r="A105" s="64" t="s">
        <v>289</v>
      </c>
      <c r="C105" s="65"/>
      <c r="D105" s="65" t="s">
        <v>64</v>
      </c>
      <c r="E105" s="66">
        <v>165.3660684398898</v>
      </c>
      <c r="F105" s="68">
        <v>99.98116268117838</v>
      </c>
      <c r="G105" s="100" t="s">
        <v>715</v>
      </c>
      <c r="H105" s="65"/>
      <c r="I105" s="69" t="s">
        <v>289</v>
      </c>
      <c r="J105" s="70"/>
      <c r="K105" s="70"/>
      <c r="L105" s="69" t="s">
        <v>2584</v>
      </c>
      <c r="M105" s="73">
        <v>7.27785045261891</v>
      </c>
      <c r="N105" s="74">
        <v>2370.794189453125</v>
      </c>
      <c r="O105" s="74">
        <v>1620.956787109375</v>
      </c>
      <c r="P105" s="75"/>
      <c r="Q105" s="76"/>
      <c r="R105" s="76"/>
      <c r="S105" s="86"/>
      <c r="T105" s="48">
        <v>0</v>
      </c>
      <c r="U105" s="48">
        <v>2</v>
      </c>
      <c r="V105" s="49">
        <v>0</v>
      </c>
      <c r="W105" s="49">
        <v>0.002825</v>
      </c>
      <c r="X105" s="49">
        <v>0.007806</v>
      </c>
      <c r="Y105" s="49">
        <v>0.598246</v>
      </c>
      <c r="Z105" s="49">
        <v>1</v>
      </c>
      <c r="AA105" s="49">
        <v>0</v>
      </c>
      <c r="AB105" s="71">
        <v>105</v>
      </c>
      <c r="AC105" s="71"/>
      <c r="AD105" s="72"/>
      <c r="AE105" s="78" t="s">
        <v>1564</v>
      </c>
      <c r="AF105" s="78">
        <v>535</v>
      </c>
      <c r="AG105" s="78">
        <v>171</v>
      </c>
      <c r="AH105" s="78">
        <v>3843</v>
      </c>
      <c r="AI105" s="78">
        <v>2801</v>
      </c>
      <c r="AJ105" s="78"/>
      <c r="AK105" s="78" t="s">
        <v>1743</v>
      </c>
      <c r="AL105" s="78" t="s">
        <v>1898</v>
      </c>
      <c r="AM105" s="83" t="s">
        <v>2012</v>
      </c>
      <c r="AN105" s="78"/>
      <c r="AO105" s="80">
        <v>42979.04284722222</v>
      </c>
      <c r="AP105" s="83" t="s">
        <v>2157</v>
      </c>
      <c r="AQ105" s="78" t="b">
        <v>1</v>
      </c>
      <c r="AR105" s="78" t="b">
        <v>0</v>
      </c>
      <c r="AS105" s="78" t="b">
        <v>0</v>
      </c>
      <c r="AT105" s="78" t="s">
        <v>1401</v>
      </c>
      <c r="AU105" s="78">
        <v>0</v>
      </c>
      <c r="AV105" s="78"/>
      <c r="AW105" s="78" t="b">
        <v>0</v>
      </c>
      <c r="AX105" s="78" t="s">
        <v>2298</v>
      </c>
      <c r="AY105" s="83" t="s">
        <v>2401</v>
      </c>
      <c r="AZ105" s="78" t="s">
        <v>66</v>
      </c>
      <c r="BA105" s="78" t="str">
        <f>REPLACE(INDEX(GroupVertices[Group],MATCH(Vertices[[#This Row],[Vertex]],GroupVertices[Vertex],0)),1,1,"")</f>
        <v>1</v>
      </c>
      <c r="BB105" s="48"/>
      <c r="BC105" s="48"/>
      <c r="BD105" s="48"/>
      <c r="BE105" s="48"/>
      <c r="BF105" s="48" t="s">
        <v>600</v>
      </c>
      <c r="BG105" s="48" t="s">
        <v>600</v>
      </c>
      <c r="BH105" s="121" t="s">
        <v>3169</v>
      </c>
      <c r="BI105" s="121" t="s">
        <v>3221</v>
      </c>
      <c r="BJ105" s="121" t="s">
        <v>3283</v>
      </c>
      <c r="BK105" s="121" t="s">
        <v>3283</v>
      </c>
      <c r="BL105" s="121">
        <v>1</v>
      </c>
      <c r="BM105" s="124">
        <v>2.5</v>
      </c>
      <c r="BN105" s="121">
        <v>1</v>
      </c>
      <c r="BO105" s="124">
        <v>2.5</v>
      </c>
      <c r="BP105" s="121">
        <v>0</v>
      </c>
      <c r="BQ105" s="124">
        <v>0</v>
      </c>
      <c r="BR105" s="121">
        <v>38</v>
      </c>
      <c r="BS105" s="124">
        <v>95</v>
      </c>
      <c r="BT105" s="121">
        <v>40</v>
      </c>
      <c r="BU105" s="2"/>
      <c r="BV105" s="3"/>
      <c r="BW105" s="3"/>
      <c r="BX105" s="3"/>
      <c r="BY105" s="3"/>
    </row>
    <row r="106" spans="1:77" ht="41.45" customHeight="1">
      <c r="A106" s="64" t="s">
        <v>290</v>
      </c>
      <c r="C106" s="65"/>
      <c r="D106" s="65" t="s">
        <v>64</v>
      </c>
      <c r="E106" s="66">
        <v>175.35638695058836</v>
      </c>
      <c r="F106" s="68">
        <v>99.92525448493215</v>
      </c>
      <c r="G106" s="100" t="s">
        <v>716</v>
      </c>
      <c r="H106" s="65"/>
      <c r="I106" s="69" t="s">
        <v>290</v>
      </c>
      <c r="J106" s="70"/>
      <c r="K106" s="70"/>
      <c r="L106" s="69" t="s">
        <v>2585</v>
      </c>
      <c r="M106" s="73">
        <v>25.910188654942985</v>
      </c>
      <c r="N106" s="74">
        <v>9190.248046875</v>
      </c>
      <c r="O106" s="74">
        <v>5658.1865234375</v>
      </c>
      <c r="P106" s="75"/>
      <c r="Q106" s="76"/>
      <c r="R106" s="76"/>
      <c r="S106" s="86"/>
      <c r="T106" s="48">
        <v>0</v>
      </c>
      <c r="U106" s="48">
        <v>4</v>
      </c>
      <c r="V106" s="49">
        <v>658</v>
      </c>
      <c r="W106" s="49">
        <v>0.0025</v>
      </c>
      <c r="X106" s="49">
        <v>0.004866</v>
      </c>
      <c r="Y106" s="49">
        <v>1.290502</v>
      </c>
      <c r="Z106" s="49">
        <v>0.08333333333333333</v>
      </c>
      <c r="AA106" s="49">
        <v>0</v>
      </c>
      <c r="AB106" s="71">
        <v>106</v>
      </c>
      <c r="AC106" s="71"/>
      <c r="AD106" s="72"/>
      <c r="AE106" s="78" t="s">
        <v>1565</v>
      </c>
      <c r="AF106" s="78">
        <v>1042</v>
      </c>
      <c r="AG106" s="78">
        <v>634</v>
      </c>
      <c r="AH106" s="78">
        <v>4030</v>
      </c>
      <c r="AI106" s="78">
        <v>853</v>
      </c>
      <c r="AJ106" s="78"/>
      <c r="AK106" s="78" t="s">
        <v>1744</v>
      </c>
      <c r="AL106" s="78"/>
      <c r="AM106" s="78"/>
      <c r="AN106" s="78"/>
      <c r="AO106" s="80">
        <v>41457.753125</v>
      </c>
      <c r="AP106" s="78"/>
      <c r="AQ106" s="78" t="b">
        <v>0</v>
      </c>
      <c r="AR106" s="78" t="b">
        <v>0</v>
      </c>
      <c r="AS106" s="78" t="b">
        <v>0</v>
      </c>
      <c r="AT106" s="78" t="s">
        <v>1401</v>
      </c>
      <c r="AU106" s="78">
        <v>68</v>
      </c>
      <c r="AV106" s="83" t="s">
        <v>2242</v>
      </c>
      <c r="AW106" s="78" t="b">
        <v>0</v>
      </c>
      <c r="AX106" s="78" t="s">
        <v>2298</v>
      </c>
      <c r="AY106" s="83" t="s">
        <v>2402</v>
      </c>
      <c r="AZ106" s="78" t="s">
        <v>66</v>
      </c>
      <c r="BA106" s="78" t="str">
        <f>REPLACE(INDEX(GroupVertices[Group],MATCH(Vertices[[#This Row],[Vertex]],GroupVertices[Vertex],0)),1,1,"")</f>
        <v>7</v>
      </c>
      <c r="BB106" s="48"/>
      <c r="BC106" s="48"/>
      <c r="BD106" s="48"/>
      <c r="BE106" s="48"/>
      <c r="BF106" s="48" t="s">
        <v>586</v>
      </c>
      <c r="BG106" s="48" t="s">
        <v>586</v>
      </c>
      <c r="BH106" s="121" t="s">
        <v>3170</v>
      </c>
      <c r="BI106" s="121" t="s">
        <v>3222</v>
      </c>
      <c r="BJ106" s="121" t="s">
        <v>3284</v>
      </c>
      <c r="BK106" s="121" t="s">
        <v>3284</v>
      </c>
      <c r="BL106" s="121">
        <v>2</v>
      </c>
      <c r="BM106" s="124">
        <v>3.9215686274509802</v>
      </c>
      <c r="BN106" s="121">
        <v>0</v>
      </c>
      <c r="BO106" s="124">
        <v>0</v>
      </c>
      <c r="BP106" s="121">
        <v>0</v>
      </c>
      <c r="BQ106" s="124">
        <v>0</v>
      </c>
      <c r="BR106" s="121">
        <v>49</v>
      </c>
      <c r="BS106" s="124">
        <v>96.07843137254902</v>
      </c>
      <c r="BT106" s="121">
        <v>51</v>
      </c>
      <c r="BU106" s="2"/>
      <c r="BV106" s="3"/>
      <c r="BW106" s="3"/>
      <c r="BX106" s="3"/>
      <c r="BY106" s="3"/>
    </row>
    <row r="107" spans="1:77" ht="41.45" customHeight="1">
      <c r="A107" s="64" t="s">
        <v>379</v>
      </c>
      <c r="C107" s="65"/>
      <c r="D107" s="65" t="s">
        <v>64</v>
      </c>
      <c r="E107" s="66">
        <v>372.0987717897881</v>
      </c>
      <c r="F107" s="68">
        <v>98.82423735021715</v>
      </c>
      <c r="G107" s="100" t="s">
        <v>2277</v>
      </c>
      <c r="H107" s="65"/>
      <c r="I107" s="69" t="s">
        <v>379</v>
      </c>
      <c r="J107" s="70"/>
      <c r="K107" s="70"/>
      <c r="L107" s="69" t="s">
        <v>2586</v>
      </c>
      <c r="M107" s="73">
        <v>392.842499084297</v>
      </c>
      <c r="N107" s="74">
        <v>9432.515625</v>
      </c>
      <c r="O107" s="74">
        <v>6187.61669921875</v>
      </c>
      <c r="P107" s="75"/>
      <c r="Q107" s="76"/>
      <c r="R107" s="76"/>
      <c r="S107" s="86"/>
      <c r="T107" s="48">
        <v>1</v>
      </c>
      <c r="U107" s="48">
        <v>0</v>
      </c>
      <c r="V107" s="49">
        <v>0</v>
      </c>
      <c r="W107" s="49">
        <v>0.00177</v>
      </c>
      <c r="X107" s="49">
        <v>0.000356</v>
      </c>
      <c r="Y107" s="49">
        <v>0.424232</v>
      </c>
      <c r="Z107" s="49">
        <v>0</v>
      </c>
      <c r="AA107" s="49">
        <v>0</v>
      </c>
      <c r="AB107" s="71">
        <v>107</v>
      </c>
      <c r="AC107" s="71"/>
      <c r="AD107" s="72"/>
      <c r="AE107" s="78" t="s">
        <v>1566</v>
      </c>
      <c r="AF107" s="78">
        <v>3584</v>
      </c>
      <c r="AG107" s="78">
        <v>9752</v>
      </c>
      <c r="AH107" s="78">
        <v>10643</v>
      </c>
      <c r="AI107" s="78">
        <v>7349</v>
      </c>
      <c r="AJ107" s="78"/>
      <c r="AK107" s="78" t="s">
        <v>1745</v>
      </c>
      <c r="AL107" s="78" t="s">
        <v>1899</v>
      </c>
      <c r="AM107" s="83" t="s">
        <v>2013</v>
      </c>
      <c r="AN107" s="78"/>
      <c r="AO107" s="80">
        <v>40966.78203703704</v>
      </c>
      <c r="AP107" s="83" t="s">
        <v>2158</v>
      </c>
      <c r="AQ107" s="78" t="b">
        <v>0</v>
      </c>
      <c r="AR107" s="78" t="b">
        <v>0</v>
      </c>
      <c r="AS107" s="78" t="b">
        <v>1</v>
      </c>
      <c r="AT107" s="78" t="s">
        <v>1401</v>
      </c>
      <c r="AU107" s="78">
        <v>170</v>
      </c>
      <c r="AV107" s="83" t="s">
        <v>2235</v>
      </c>
      <c r="AW107" s="78" t="b">
        <v>0</v>
      </c>
      <c r="AX107" s="78" t="s">
        <v>2298</v>
      </c>
      <c r="AY107" s="83" t="s">
        <v>2403</v>
      </c>
      <c r="AZ107" s="78" t="s">
        <v>65</v>
      </c>
      <c r="BA107" s="78" t="str">
        <f>REPLACE(INDEX(GroupVertices[Group],MATCH(Vertices[[#This Row],[Vertex]],GroupVertices[Vertex],0)),1,1,"")</f>
        <v>7</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380</v>
      </c>
      <c r="C108" s="65"/>
      <c r="D108" s="65" t="s">
        <v>64</v>
      </c>
      <c r="E108" s="66">
        <v>1000</v>
      </c>
      <c r="F108" s="68">
        <v>85.3772897606292</v>
      </c>
      <c r="G108" s="100" t="s">
        <v>2278</v>
      </c>
      <c r="H108" s="65"/>
      <c r="I108" s="69" t="s">
        <v>380</v>
      </c>
      <c r="J108" s="70"/>
      <c r="K108" s="70"/>
      <c r="L108" s="69" t="s">
        <v>2587</v>
      </c>
      <c r="M108" s="73">
        <v>4874.261899107642</v>
      </c>
      <c r="N108" s="74">
        <v>8686.5908203125</v>
      </c>
      <c r="O108" s="74">
        <v>5759.9521484375</v>
      </c>
      <c r="P108" s="75"/>
      <c r="Q108" s="76"/>
      <c r="R108" s="76"/>
      <c r="S108" s="86"/>
      <c r="T108" s="48">
        <v>1</v>
      </c>
      <c r="U108" s="48">
        <v>0</v>
      </c>
      <c r="V108" s="49">
        <v>0</v>
      </c>
      <c r="W108" s="49">
        <v>0.00177</v>
      </c>
      <c r="X108" s="49">
        <v>0.000356</v>
      </c>
      <c r="Y108" s="49">
        <v>0.424232</v>
      </c>
      <c r="Z108" s="49">
        <v>0</v>
      </c>
      <c r="AA108" s="49">
        <v>0</v>
      </c>
      <c r="AB108" s="71">
        <v>108</v>
      </c>
      <c r="AC108" s="71"/>
      <c r="AD108" s="72"/>
      <c r="AE108" s="78" t="s">
        <v>1567</v>
      </c>
      <c r="AF108" s="78">
        <v>7530</v>
      </c>
      <c r="AG108" s="78">
        <v>121112</v>
      </c>
      <c r="AH108" s="78">
        <v>18593</v>
      </c>
      <c r="AI108" s="78">
        <v>11373</v>
      </c>
      <c r="AJ108" s="78"/>
      <c r="AK108" s="78" t="s">
        <v>1746</v>
      </c>
      <c r="AL108" s="78" t="s">
        <v>1900</v>
      </c>
      <c r="AM108" s="83" t="s">
        <v>2014</v>
      </c>
      <c r="AN108" s="78"/>
      <c r="AO108" s="80">
        <v>39421.69703703704</v>
      </c>
      <c r="AP108" s="83" t="s">
        <v>2159</v>
      </c>
      <c r="AQ108" s="78" t="b">
        <v>0</v>
      </c>
      <c r="AR108" s="78" t="b">
        <v>0</v>
      </c>
      <c r="AS108" s="78" t="b">
        <v>1</v>
      </c>
      <c r="AT108" s="78" t="s">
        <v>1401</v>
      </c>
      <c r="AU108" s="78">
        <v>2393</v>
      </c>
      <c r="AV108" s="83" t="s">
        <v>2247</v>
      </c>
      <c r="AW108" s="78" t="b">
        <v>1</v>
      </c>
      <c r="AX108" s="78" t="s">
        <v>2298</v>
      </c>
      <c r="AY108" s="83" t="s">
        <v>2404</v>
      </c>
      <c r="AZ108" s="78" t="s">
        <v>65</v>
      </c>
      <c r="BA108" s="78" t="str">
        <f>REPLACE(INDEX(GroupVertices[Group],MATCH(Vertices[[#This Row],[Vertex]],GroupVertices[Vertex],0)),1,1,"")</f>
        <v>7</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308</v>
      </c>
      <c r="C109" s="65"/>
      <c r="D109" s="65" t="s">
        <v>64</v>
      </c>
      <c r="E109" s="66">
        <v>185.21724129052194</v>
      </c>
      <c r="F109" s="68">
        <v>99.87007080094831</v>
      </c>
      <c r="G109" s="100" t="s">
        <v>732</v>
      </c>
      <c r="H109" s="65"/>
      <c r="I109" s="69" t="s">
        <v>308</v>
      </c>
      <c r="J109" s="70"/>
      <c r="K109" s="70"/>
      <c r="L109" s="69" t="s">
        <v>2588</v>
      </c>
      <c r="M109" s="73">
        <v>44.30107107062787</v>
      </c>
      <c r="N109" s="74">
        <v>9402.2509765625</v>
      </c>
      <c r="O109" s="74">
        <v>5146.2490234375</v>
      </c>
      <c r="P109" s="75"/>
      <c r="Q109" s="76"/>
      <c r="R109" s="76"/>
      <c r="S109" s="86"/>
      <c r="T109" s="48">
        <v>4</v>
      </c>
      <c r="U109" s="48">
        <v>2</v>
      </c>
      <c r="V109" s="49">
        <v>11</v>
      </c>
      <c r="W109" s="49">
        <v>0.002506</v>
      </c>
      <c r="X109" s="49">
        <v>0.006807</v>
      </c>
      <c r="Y109" s="49">
        <v>1.268659</v>
      </c>
      <c r="Z109" s="49">
        <v>0.3333333333333333</v>
      </c>
      <c r="AA109" s="49">
        <v>0</v>
      </c>
      <c r="AB109" s="71">
        <v>109</v>
      </c>
      <c r="AC109" s="71"/>
      <c r="AD109" s="72"/>
      <c r="AE109" s="78" t="s">
        <v>1568</v>
      </c>
      <c r="AF109" s="78">
        <v>964</v>
      </c>
      <c r="AG109" s="78">
        <v>1091</v>
      </c>
      <c r="AH109" s="78">
        <v>1163</v>
      </c>
      <c r="AI109" s="78">
        <v>2997</v>
      </c>
      <c r="AJ109" s="78"/>
      <c r="AK109" s="78" t="s">
        <v>1747</v>
      </c>
      <c r="AL109" s="78" t="s">
        <v>1901</v>
      </c>
      <c r="AM109" s="83" t="s">
        <v>2015</v>
      </c>
      <c r="AN109" s="78"/>
      <c r="AO109" s="80">
        <v>40131.81361111111</v>
      </c>
      <c r="AP109" s="83" t="s">
        <v>2160</v>
      </c>
      <c r="AQ109" s="78" t="b">
        <v>0</v>
      </c>
      <c r="AR109" s="78" t="b">
        <v>0</v>
      </c>
      <c r="AS109" s="78" t="b">
        <v>1</v>
      </c>
      <c r="AT109" s="78" t="s">
        <v>1401</v>
      </c>
      <c r="AU109" s="78">
        <v>18</v>
      </c>
      <c r="AV109" s="83" t="s">
        <v>2241</v>
      </c>
      <c r="AW109" s="78" t="b">
        <v>0</v>
      </c>
      <c r="AX109" s="78" t="s">
        <v>2298</v>
      </c>
      <c r="AY109" s="83" t="s">
        <v>2405</v>
      </c>
      <c r="AZ109" s="78" t="s">
        <v>66</v>
      </c>
      <c r="BA109" s="78" t="str">
        <f>REPLACE(INDEX(GroupVertices[Group],MATCH(Vertices[[#This Row],[Vertex]],GroupVertices[Vertex],0)),1,1,"")</f>
        <v>7</v>
      </c>
      <c r="BB109" s="48" t="s">
        <v>3089</v>
      </c>
      <c r="BC109" s="48" t="s">
        <v>3089</v>
      </c>
      <c r="BD109" s="48" t="s">
        <v>576</v>
      </c>
      <c r="BE109" s="48" t="s">
        <v>576</v>
      </c>
      <c r="BF109" s="48" t="s">
        <v>2826</v>
      </c>
      <c r="BG109" s="48" t="s">
        <v>606</v>
      </c>
      <c r="BH109" s="121" t="s">
        <v>3171</v>
      </c>
      <c r="BI109" s="121" t="s">
        <v>3223</v>
      </c>
      <c r="BJ109" s="121" t="s">
        <v>3285</v>
      </c>
      <c r="BK109" s="121" t="s">
        <v>3320</v>
      </c>
      <c r="BL109" s="121">
        <v>6</v>
      </c>
      <c r="BM109" s="124">
        <v>6.0606060606060606</v>
      </c>
      <c r="BN109" s="121">
        <v>2</v>
      </c>
      <c r="BO109" s="124">
        <v>2.0202020202020203</v>
      </c>
      <c r="BP109" s="121">
        <v>0</v>
      </c>
      <c r="BQ109" s="124">
        <v>0</v>
      </c>
      <c r="BR109" s="121">
        <v>91</v>
      </c>
      <c r="BS109" s="124">
        <v>91.91919191919192</v>
      </c>
      <c r="BT109" s="121">
        <v>99</v>
      </c>
      <c r="BU109" s="2"/>
      <c r="BV109" s="3"/>
      <c r="BW109" s="3"/>
      <c r="BX109" s="3"/>
      <c r="BY109" s="3"/>
    </row>
    <row r="110" spans="1:77" ht="41.45" customHeight="1">
      <c r="A110" s="64" t="s">
        <v>291</v>
      </c>
      <c r="C110" s="65"/>
      <c r="D110" s="65" t="s">
        <v>64</v>
      </c>
      <c r="E110" s="66">
        <v>165.7976156757731</v>
      </c>
      <c r="F110" s="68">
        <v>99.97874764030381</v>
      </c>
      <c r="G110" s="100" t="s">
        <v>2279</v>
      </c>
      <c r="H110" s="65"/>
      <c r="I110" s="69" t="s">
        <v>291</v>
      </c>
      <c r="J110" s="70"/>
      <c r="K110" s="70"/>
      <c r="L110" s="69" t="s">
        <v>2589</v>
      </c>
      <c r="M110" s="73">
        <v>8.08270307474954</v>
      </c>
      <c r="N110" s="74">
        <v>4163.83642578125</v>
      </c>
      <c r="O110" s="74">
        <v>8573.23046875</v>
      </c>
      <c r="P110" s="75"/>
      <c r="Q110" s="76"/>
      <c r="R110" s="76"/>
      <c r="S110" s="86"/>
      <c r="T110" s="48">
        <v>0</v>
      </c>
      <c r="U110" s="48">
        <v>2</v>
      </c>
      <c r="V110" s="49">
        <v>0</v>
      </c>
      <c r="W110" s="49">
        <v>0.002825</v>
      </c>
      <c r="X110" s="49">
        <v>0.007806</v>
      </c>
      <c r="Y110" s="49">
        <v>0.598246</v>
      </c>
      <c r="Z110" s="49">
        <v>1</v>
      </c>
      <c r="AA110" s="49">
        <v>0</v>
      </c>
      <c r="AB110" s="71">
        <v>110</v>
      </c>
      <c r="AC110" s="71"/>
      <c r="AD110" s="72"/>
      <c r="AE110" s="78" t="s">
        <v>1569</v>
      </c>
      <c r="AF110" s="78">
        <v>163</v>
      </c>
      <c r="AG110" s="78">
        <v>191</v>
      </c>
      <c r="AH110" s="78">
        <v>3614</v>
      </c>
      <c r="AI110" s="78">
        <v>1816</v>
      </c>
      <c r="AJ110" s="78"/>
      <c r="AK110" s="78" t="s">
        <v>1748</v>
      </c>
      <c r="AL110" s="78" t="s">
        <v>1902</v>
      </c>
      <c r="AM110" s="83" t="s">
        <v>2016</v>
      </c>
      <c r="AN110" s="78"/>
      <c r="AO110" s="80">
        <v>41427.78983796296</v>
      </c>
      <c r="AP110" s="83" t="s">
        <v>2161</v>
      </c>
      <c r="AQ110" s="78" t="b">
        <v>0</v>
      </c>
      <c r="AR110" s="78" t="b">
        <v>0</v>
      </c>
      <c r="AS110" s="78" t="b">
        <v>0</v>
      </c>
      <c r="AT110" s="78" t="s">
        <v>1401</v>
      </c>
      <c r="AU110" s="78">
        <v>26</v>
      </c>
      <c r="AV110" s="83" t="s">
        <v>2245</v>
      </c>
      <c r="AW110" s="78" t="b">
        <v>0</v>
      </c>
      <c r="AX110" s="78" t="s">
        <v>2298</v>
      </c>
      <c r="AY110" s="83" t="s">
        <v>2406</v>
      </c>
      <c r="AZ110" s="78" t="s">
        <v>66</v>
      </c>
      <c r="BA110" s="78" t="str">
        <f>REPLACE(INDEX(GroupVertices[Group],MATCH(Vertices[[#This Row],[Vertex]],GroupVertices[Vertex],0)),1,1,"")</f>
        <v>2</v>
      </c>
      <c r="BB110" s="48"/>
      <c r="BC110" s="48"/>
      <c r="BD110" s="48"/>
      <c r="BE110" s="48"/>
      <c r="BF110" s="48" t="s">
        <v>600</v>
      </c>
      <c r="BG110" s="48" t="s">
        <v>600</v>
      </c>
      <c r="BH110" s="121" t="s">
        <v>3161</v>
      </c>
      <c r="BI110" s="121" t="s">
        <v>3161</v>
      </c>
      <c r="BJ110" s="121" t="s">
        <v>3276</v>
      </c>
      <c r="BK110" s="121" t="s">
        <v>3276</v>
      </c>
      <c r="BL110" s="121">
        <v>1</v>
      </c>
      <c r="BM110" s="124">
        <v>6.25</v>
      </c>
      <c r="BN110" s="121">
        <v>0</v>
      </c>
      <c r="BO110" s="124">
        <v>0</v>
      </c>
      <c r="BP110" s="121">
        <v>0</v>
      </c>
      <c r="BQ110" s="124">
        <v>0</v>
      </c>
      <c r="BR110" s="121">
        <v>15</v>
      </c>
      <c r="BS110" s="124">
        <v>93.75</v>
      </c>
      <c r="BT110" s="121">
        <v>16</v>
      </c>
      <c r="BU110" s="2"/>
      <c r="BV110" s="3"/>
      <c r="BW110" s="3"/>
      <c r="BX110" s="3"/>
      <c r="BY110" s="3"/>
    </row>
    <row r="111" spans="1:77" ht="41.45" customHeight="1">
      <c r="A111" s="64" t="s">
        <v>292</v>
      </c>
      <c r="C111" s="65"/>
      <c r="D111" s="65" t="s">
        <v>64</v>
      </c>
      <c r="E111" s="66">
        <v>165.53868733424312</v>
      </c>
      <c r="F111" s="68">
        <v>99.98019666482855</v>
      </c>
      <c r="G111" s="100" t="s">
        <v>717</v>
      </c>
      <c r="H111" s="65"/>
      <c r="I111" s="69" t="s">
        <v>292</v>
      </c>
      <c r="J111" s="70"/>
      <c r="K111" s="70"/>
      <c r="L111" s="69" t="s">
        <v>2590</v>
      </c>
      <c r="M111" s="73">
        <v>7.599791501471162</v>
      </c>
      <c r="N111" s="74">
        <v>7352.5244140625</v>
      </c>
      <c r="O111" s="74">
        <v>3432.009765625</v>
      </c>
      <c r="P111" s="75"/>
      <c r="Q111" s="76"/>
      <c r="R111" s="76"/>
      <c r="S111" s="86"/>
      <c r="T111" s="48">
        <v>1</v>
      </c>
      <c r="U111" s="48">
        <v>1</v>
      </c>
      <c r="V111" s="49">
        <v>0</v>
      </c>
      <c r="W111" s="49">
        <v>0</v>
      </c>
      <c r="X111" s="49">
        <v>0</v>
      </c>
      <c r="Y111" s="49">
        <v>0.999997</v>
      </c>
      <c r="Z111" s="49">
        <v>0</v>
      </c>
      <c r="AA111" s="49" t="s">
        <v>3676</v>
      </c>
      <c r="AB111" s="71">
        <v>111</v>
      </c>
      <c r="AC111" s="71"/>
      <c r="AD111" s="72"/>
      <c r="AE111" s="78" t="s">
        <v>1570</v>
      </c>
      <c r="AF111" s="78">
        <v>251</v>
      </c>
      <c r="AG111" s="78">
        <v>179</v>
      </c>
      <c r="AH111" s="78">
        <v>338</v>
      </c>
      <c r="AI111" s="78">
        <v>754</v>
      </c>
      <c r="AJ111" s="78"/>
      <c r="AK111" s="78" t="s">
        <v>1749</v>
      </c>
      <c r="AL111" s="78" t="s">
        <v>1903</v>
      </c>
      <c r="AM111" s="78"/>
      <c r="AN111" s="78"/>
      <c r="AO111" s="80">
        <v>42467.75681712963</v>
      </c>
      <c r="AP111" s="78"/>
      <c r="AQ111" s="78" t="b">
        <v>1</v>
      </c>
      <c r="AR111" s="78" t="b">
        <v>0</v>
      </c>
      <c r="AS111" s="78" t="b">
        <v>0</v>
      </c>
      <c r="AT111" s="78" t="s">
        <v>1401</v>
      </c>
      <c r="AU111" s="78">
        <v>5</v>
      </c>
      <c r="AV111" s="78"/>
      <c r="AW111" s="78" t="b">
        <v>0</v>
      </c>
      <c r="AX111" s="78" t="s">
        <v>2298</v>
      </c>
      <c r="AY111" s="83" t="s">
        <v>2407</v>
      </c>
      <c r="AZ111" s="78" t="s">
        <v>66</v>
      </c>
      <c r="BA111" s="78" t="str">
        <f>REPLACE(INDEX(GroupVertices[Group],MATCH(Vertices[[#This Row],[Vertex]],GroupVertices[Vertex],0)),1,1,"")</f>
        <v>9</v>
      </c>
      <c r="BB111" s="48"/>
      <c r="BC111" s="48"/>
      <c r="BD111" s="48"/>
      <c r="BE111" s="48"/>
      <c r="BF111" s="48" t="s">
        <v>586</v>
      </c>
      <c r="BG111" s="48" t="s">
        <v>586</v>
      </c>
      <c r="BH111" s="121" t="s">
        <v>3172</v>
      </c>
      <c r="BI111" s="121" t="s">
        <v>3224</v>
      </c>
      <c r="BJ111" s="121" t="s">
        <v>3286</v>
      </c>
      <c r="BK111" s="121" t="s">
        <v>3321</v>
      </c>
      <c r="BL111" s="121">
        <v>3</v>
      </c>
      <c r="BM111" s="124">
        <v>2.542372881355932</v>
      </c>
      <c r="BN111" s="121">
        <v>0</v>
      </c>
      <c r="BO111" s="124">
        <v>0</v>
      </c>
      <c r="BP111" s="121">
        <v>0</v>
      </c>
      <c r="BQ111" s="124">
        <v>0</v>
      </c>
      <c r="BR111" s="121">
        <v>115</v>
      </c>
      <c r="BS111" s="124">
        <v>97.45762711864407</v>
      </c>
      <c r="BT111" s="121">
        <v>118</v>
      </c>
      <c r="BU111" s="2"/>
      <c r="BV111" s="3"/>
      <c r="BW111" s="3"/>
      <c r="BX111" s="3"/>
      <c r="BY111" s="3"/>
    </row>
    <row r="112" spans="1:77" ht="41.45" customHeight="1">
      <c r="A112" s="64" t="s">
        <v>356</v>
      </c>
      <c r="C112" s="65"/>
      <c r="D112" s="65" t="s">
        <v>64</v>
      </c>
      <c r="E112" s="66">
        <v>397.10693410922573</v>
      </c>
      <c r="F112" s="68">
        <v>98.68428573153601</v>
      </c>
      <c r="G112" s="100" t="s">
        <v>778</v>
      </c>
      <c r="H112" s="65"/>
      <c r="I112" s="69" t="s">
        <v>356</v>
      </c>
      <c r="J112" s="70"/>
      <c r="K112" s="70"/>
      <c r="L112" s="69" t="s">
        <v>2591</v>
      </c>
      <c r="M112" s="73">
        <v>439.483708536767</v>
      </c>
      <c r="N112" s="74">
        <v>6169.79150390625</v>
      </c>
      <c r="O112" s="74">
        <v>2316.850830078125</v>
      </c>
      <c r="P112" s="75"/>
      <c r="Q112" s="76"/>
      <c r="R112" s="76"/>
      <c r="S112" s="86"/>
      <c r="T112" s="48">
        <v>5</v>
      </c>
      <c r="U112" s="48">
        <v>7</v>
      </c>
      <c r="V112" s="49">
        <v>116.642857</v>
      </c>
      <c r="W112" s="49">
        <v>0.002915</v>
      </c>
      <c r="X112" s="49">
        <v>0.016773</v>
      </c>
      <c r="Y112" s="49">
        <v>1.895925</v>
      </c>
      <c r="Z112" s="49">
        <v>0.4305555555555556</v>
      </c>
      <c r="AA112" s="49">
        <v>0.3333333333333333</v>
      </c>
      <c r="AB112" s="71">
        <v>112</v>
      </c>
      <c r="AC112" s="71"/>
      <c r="AD112" s="72"/>
      <c r="AE112" s="78" t="s">
        <v>1571</v>
      </c>
      <c r="AF112" s="78">
        <v>5006</v>
      </c>
      <c r="AG112" s="78">
        <v>10911</v>
      </c>
      <c r="AH112" s="78">
        <v>17202</v>
      </c>
      <c r="AI112" s="78">
        <v>32782</v>
      </c>
      <c r="AJ112" s="78"/>
      <c r="AK112" s="78" t="s">
        <v>1750</v>
      </c>
      <c r="AL112" s="78" t="s">
        <v>1835</v>
      </c>
      <c r="AM112" s="83" t="s">
        <v>2017</v>
      </c>
      <c r="AN112" s="78"/>
      <c r="AO112" s="80">
        <v>43172.76121527778</v>
      </c>
      <c r="AP112" s="78"/>
      <c r="AQ112" s="78" t="b">
        <v>1</v>
      </c>
      <c r="AR112" s="78" t="b">
        <v>0</v>
      </c>
      <c r="AS112" s="78" t="b">
        <v>0</v>
      </c>
      <c r="AT112" s="78" t="s">
        <v>1401</v>
      </c>
      <c r="AU112" s="78">
        <v>42</v>
      </c>
      <c r="AV112" s="78"/>
      <c r="AW112" s="78" t="b">
        <v>0</v>
      </c>
      <c r="AX112" s="78" t="s">
        <v>2298</v>
      </c>
      <c r="AY112" s="83" t="s">
        <v>2408</v>
      </c>
      <c r="AZ112" s="78" t="s">
        <v>66</v>
      </c>
      <c r="BA112" s="78" t="str">
        <f>REPLACE(INDEX(GroupVertices[Group],MATCH(Vertices[[#This Row],[Vertex]],GroupVertices[Vertex],0)),1,1,"")</f>
        <v>3</v>
      </c>
      <c r="BB112" s="48"/>
      <c r="BC112" s="48"/>
      <c r="BD112" s="48"/>
      <c r="BE112" s="48"/>
      <c r="BF112" s="48" t="s">
        <v>3107</v>
      </c>
      <c r="BG112" s="48" t="s">
        <v>3122</v>
      </c>
      <c r="BH112" s="121" t="s">
        <v>3173</v>
      </c>
      <c r="BI112" s="121" t="s">
        <v>3225</v>
      </c>
      <c r="BJ112" s="121" t="s">
        <v>3287</v>
      </c>
      <c r="BK112" s="121" t="s">
        <v>3287</v>
      </c>
      <c r="BL112" s="121">
        <v>8</v>
      </c>
      <c r="BM112" s="124">
        <v>6.956521739130435</v>
      </c>
      <c r="BN112" s="121">
        <v>3</v>
      </c>
      <c r="BO112" s="124">
        <v>2.608695652173913</v>
      </c>
      <c r="BP112" s="121">
        <v>0</v>
      </c>
      <c r="BQ112" s="124">
        <v>0</v>
      </c>
      <c r="BR112" s="121">
        <v>104</v>
      </c>
      <c r="BS112" s="124">
        <v>90.43478260869566</v>
      </c>
      <c r="BT112" s="121">
        <v>115</v>
      </c>
      <c r="BU112" s="2"/>
      <c r="BV112" s="3"/>
      <c r="BW112" s="3"/>
      <c r="BX112" s="3"/>
      <c r="BY112" s="3"/>
    </row>
    <row r="113" spans="1:77" ht="41.45" customHeight="1">
      <c r="A113" s="64" t="s">
        <v>293</v>
      </c>
      <c r="C113" s="65"/>
      <c r="D113" s="65" t="s">
        <v>64</v>
      </c>
      <c r="E113" s="66">
        <v>451.6760820866699</v>
      </c>
      <c r="F113" s="68">
        <v>98.37890381294703</v>
      </c>
      <c r="G113" s="100" t="s">
        <v>718</v>
      </c>
      <c r="H113" s="65"/>
      <c r="I113" s="69" t="s">
        <v>293</v>
      </c>
      <c r="J113" s="70"/>
      <c r="K113" s="70"/>
      <c r="L113" s="69" t="s">
        <v>2592</v>
      </c>
      <c r="M113" s="73">
        <v>541.2573226051851</v>
      </c>
      <c r="N113" s="74">
        <v>7221.90380859375</v>
      </c>
      <c r="O113" s="74">
        <v>5857.1904296875</v>
      </c>
      <c r="P113" s="75"/>
      <c r="Q113" s="76"/>
      <c r="R113" s="76"/>
      <c r="S113" s="86"/>
      <c r="T113" s="48">
        <v>0</v>
      </c>
      <c r="U113" s="48">
        <v>6</v>
      </c>
      <c r="V113" s="49">
        <v>10.666667</v>
      </c>
      <c r="W113" s="49">
        <v>0.002506</v>
      </c>
      <c r="X113" s="49">
        <v>0.009853</v>
      </c>
      <c r="Y113" s="49">
        <v>1.277111</v>
      </c>
      <c r="Z113" s="49">
        <v>0.36666666666666664</v>
      </c>
      <c r="AA113" s="49">
        <v>0</v>
      </c>
      <c r="AB113" s="71">
        <v>113</v>
      </c>
      <c r="AC113" s="71"/>
      <c r="AD113" s="72"/>
      <c r="AE113" s="78" t="s">
        <v>1572</v>
      </c>
      <c r="AF113" s="78">
        <v>14619</v>
      </c>
      <c r="AG113" s="78">
        <v>13440</v>
      </c>
      <c r="AH113" s="78">
        <v>270676</v>
      </c>
      <c r="AI113" s="78">
        <v>132534</v>
      </c>
      <c r="AJ113" s="78"/>
      <c r="AK113" s="78" t="s">
        <v>1751</v>
      </c>
      <c r="AL113" s="78" t="s">
        <v>1904</v>
      </c>
      <c r="AM113" s="83" t="s">
        <v>2018</v>
      </c>
      <c r="AN113" s="78"/>
      <c r="AO113" s="80">
        <v>41626.429247685184</v>
      </c>
      <c r="AP113" s="83" t="s">
        <v>2162</v>
      </c>
      <c r="AQ113" s="78" t="b">
        <v>1</v>
      </c>
      <c r="AR113" s="78" t="b">
        <v>0</v>
      </c>
      <c r="AS113" s="78" t="b">
        <v>0</v>
      </c>
      <c r="AT113" s="78" t="s">
        <v>1401</v>
      </c>
      <c r="AU113" s="78">
        <v>3050</v>
      </c>
      <c r="AV113" s="83" t="s">
        <v>2235</v>
      </c>
      <c r="AW113" s="78" t="b">
        <v>0</v>
      </c>
      <c r="AX113" s="78" t="s">
        <v>2298</v>
      </c>
      <c r="AY113" s="83" t="s">
        <v>2409</v>
      </c>
      <c r="AZ113" s="78" t="s">
        <v>66</v>
      </c>
      <c r="BA113" s="78" t="str">
        <f>REPLACE(INDEX(GroupVertices[Group],MATCH(Vertices[[#This Row],[Vertex]],GroupVertices[Vertex],0)),1,1,"")</f>
        <v>6</v>
      </c>
      <c r="BB113" s="48"/>
      <c r="BC113" s="48"/>
      <c r="BD113" s="48"/>
      <c r="BE113" s="48"/>
      <c r="BF113" s="48" t="s">
        <v>3108</v>
      </c>
      <c r="BG113" s="48" t="s">
        <v>3123</v>
      </c>
      <c r="BH113" s="121" t="s">
        <v>3174</v>
      </c>
      <c r="BI113" s="121" t="s">
        <v>3226</v>
      </c>
      <c r="BJ113" s="121" t="s">
        <v>3288</v>
      </c>
      <c r="BK113" s="121" t="s">
        <v>3288</v>
      </c>
      <c r="BL113" s="121">
        <v>5</v>
      </c>
      <c r="BM113" s="124">
        <v>4</v>
      </c>
      <c r="BN113" s="121">
        <v>1</v>
      </c>
      <c r="BO113" s="124">
        <v>0.8</v>
      </c>
      <c r="BP113" s="121">
        <v>0</v>
      </c>
      <c r="BQ113" s="124">
        <v>0</v>
      </c>
      <c r="BR113" s="121">
        <v>119</v>
      </c>
      <c r="BS113" s="124">
        <v>95.2</v>
      </c>
      <c r="BT113" s="121">
        <v>125</v>
      </c>
      <c r="BU113" s="2"/>
      <c r="BV113" s="3"/>
      <c r="BW113" s="3"/>
      <c r="BX113" s="3"/>
      <c r="BY113" s="3"/>
    </row>
    <row r="114" spans="1:77" ht="41.45" customHeight="1">
      <c r="A114" s="64" t="s">
        <v>294</v>
      </c>
      <c r="C114" s="65"/>
      <c r="D114" s="65" t="s">
        <v>64</v>
      </c>
      <c r="E114" s="66">
        <v>174.6443340113809</v>
      </c>
      <c r="F114" s="68">
        <v>99.9292393023752</v>
      </c>
      <c r="G114" s="100" t="s">
        <v>719</v>
      </c>
      <c r="H114" s="65"/>
      <c r="I114" s="69" t="s">
        <v>294</v>
      </c>
      <c r="J114" s="70"/>
      <c r="K114" s="70"/>
      <c r="L114" s="69" t="s">
        <v>2593</v>
      </c>
      <c r="M114" s="73">
        <v>24.582181828427448</v>
      </c>
      <c r="N114" s="74">
        <v>9604.4052734375</v>
      </c>
      <c r="O114" s="74">
        <v>4658.06396484375</v>
      </c>
      <c r="P114" s="75"/>
      <c r="Q114" s="76"/>
      <c r="R114" s="76"/>
      <c r="S114" s="86"/>
      <c r="T114" s="48">
        <v>0</v>
      </c>
      <c r="U114" s="48">
        <v>3</v>
      </c>
      <c r="V114" s="49">
        <v>330</v>
      </c>
      <c r="W114" s="49">
        <v>0.002488</v>
      </c>
      <c r="X114" s="49">
        <v>0.004842</v>
      </c>
      <c r="Y114" s="49">
        <v>0.860354</v>
      </c>
      <c r="Z114" s="49">
        <v>0.16666666666666666</v>
      </c>
      <c r="AA114" s="49">
        <v>0</v>
      </c>
      <c r="AB114" s="71">
        <v>114</v>
      </c>
      <c r="AC114" s="71"/>
      <c r="AD114" s="72"/>
      <c r="AE114" s="78" t="s">
        <v>1573</v>
      </c>
      <c r="AF114" s="78">
        <v>967</v>
      </c>
      <c r="AG114" s="78">
        <v>601</v>
      </c>
      <c r="AH114" s="78">
        <v>2624</v>
      </c>
      <c r="AI114" s="78">
        <v>3319</v>
      </c>
      <c r="AJ114" s="78"/>
      <c r="AK114" s="78" t="s">
        <v>1752</v>
      </c>
      <c r="AL114" s="78" t="s">
        <v>1905</v>
      </c>
      <c r="AM114" s="78"/>
      <c r="AN114" s="78"/>
      <c r="AO114" s="80">
        <v>42010.123761574076</v>
      </c>
      <c r="AP114" s="83" t="s">
        <v>2163</v>
      </c>
      <c r="AQ114" s="78" t="b">
        <v>1</v>
      </c>
      <c r="AR114" s="78" t="b">
        <v>0</v>
      </c>
      <c r="AS114" s="78" t="b">
        <v>0</v>
      </c>
      <c r="AT114" s="78" t="s">
        <v>1401</v>
      </c>
      <c r="AU114" s="78">
        <v>18</v>
      </c>
      <c r="AV114" s="83" t="s">
        <v>2235</v>
      </c>
      <c r="AW114" s="78" t="b">
        <v>0</v>
      </c>
      <c r="AX114" s="78" t="s">
        <v>2298</v>
      </c>
      <c r="AY114" s="83" t="s">
        <v>2410</v>
      </c>
      <c r="AZ114" s="78" t="s">
        <v>66</v>
      </c>
      <c r="BA114" s="78" t="str">
        <f>REPLACE(INDEX(GroupVertices[Group],MATCH(Vertices[[#This Row],[Vertex]],GroupVertices[Vertex],0)),1,1,"")</f>
        <v>7</v>
      </c>
      <c r="BB114" s="48"/>
      <c r="BC114" s="48"/>
      <c r="BD114" s="48"/>
      <c r="BE114" s="48"/>
      <c r="BF114" s="48" t="s">
        <v>586</v>
      </c>
      <c r="BG114" s="48" t="s">
        <v>586</v>
      </c>
      <c r="BH114" s="121" t="s">
        <v>3175</v>
      </c>
      <c r="BI114" s="121" t="s">
        <v>3227</v>
      </c>
      <c r="BJ114" s="121" t="s">
        <v>3289</v>
      </c>
      <c r="BK114" s="121" t="s">
        <v>3322</v>
      </c>
      <c r="BL114" s="121">
        <v>3</v>
      </c>
      <c r="BM114" s="124">
        <v>4.545454545454546</v>
      </c>
      <c r="BN114" s="121">
        <v>0</v>
      </c>
      <c r="BO114" s="124">
        <v>0</v>
      </c>
      <c r="BP114" s="121">
        <v>0</v>
      </c>
      <c r="BQ114" s="124">
        <v>0</v>
      </c>
      <c r="BR114" s="121">
        <v>63</v>
      </c>
      <c r="BS114" s="124">
        <v>95.45454545454545</v>
      </c>
      <c r="BT114" s="121">
        <v>66</v>
      </c>
      <c r="BU114" s="2"/>
      <c r="BV114" s="3"/>
      <c r="BW114" s="3"/>
      <c r="BX114" s="3"/>
      <c r="BY114" s="3"/>
    </row>
    <row r="115" spans="1:77" ht="41.45" customHeight="1">
      <c r="A115" s="64" t="s">
        <v>301</v>
      </c>
      <c r="C115" s="65"/>
      <c r="D115" s="65" t="s">
        <v>64</v>
      </c>
      <c r="E115" s="66">
        <v>174.7090660967634</v>
      </c>
      <c r="F115" s="68">
        <v>99.92887704624401</v>
      </c>
      <c r="G115" s="100" t="s">
        <v>726</v>
      </c>
      <c r="H115" s="65"/>
      <c r="I115" s="69" t="s">
        <v>301</v>
      </c>
      <c r="J115" s="70"/>
      <c r="K115" s="70"/>
      <c r="L115" s="69" t="s">
        <v>2594</v>
      </c>
      <c r="M115" s="73">
        <v>24.70290972174704</v>
      </c>
      <c r="N115" s="74">
        <v>9804.087890625</v>
      </c>
      <c r="O115" s="74">
        <v>4176.052734375</v>
      </c>
      <c r="P115" s="75"/>
      <c r="Q115" s="76"/>
      <c r="R115" s="76"/>
      <c r="S115" s="86"/>
      <c r="T115" s="48">
        <v>2</v>
      </c>
      <c r="U115" s="48">
        <v>1</v>
      </c>
      <c r="V115" s="49">
        <v>0</v>
      </c>
      <c r="W115" s="49">
        <v>0.001764</v>
      </c>
      <c r="X115" s="49">
        <v>0.000382</v>
      </c>
      <c r="Y115" s="49">
        <v>0.684812</v>
      </c>
      <c r="Z115" s="49">
        <v>0</v>
      </c>
      <c r="AA115" s="49">
        <v>0</v>
      </c>
      <c r="AB115" s="71">
        <v>115</v>
      </c>
      <c r="AC115" s="71"/>
      <c r="AD115" s="72"/>
      <c r="AE115" s="78" t="s">
        <v>1574</v>
      </c>
      <c r="AF115" s="78">
        <v>1022</v>
      </c>
      <c r="AG115" s="78">
        <v>604</v>
      </c>
      <c r="AH115" s="78">
        <v>2079</v>
      </c>
      <c r="AI115" s="78">
        <v>2006</v>
      </c>
      <c r="AJ115" s="78"/>
      <c r="AK115" s="78" t="s">
        <v>1753</v>
      </c>
      <c r="AL115" s="78" t="s">
        <v>1906</v>
      </c>
      <c r="AM115" s="78"/>
      <c r="AN115" s="78"/>
      <c r="AO115" s="80">
        <v>40987.90319444444</v>
      </c>
      <c r="AP115" s="83" t="s">
        <v>2164</v>
      </c>
      <c r="AQ115" s="78" t="b">
        <v>0</v>
      </c>
      <c r="AR115" s="78" t="b">
        <v>0</v>
      </c>
      <c r="AS115" s="78" t="b">
        <v>0</v>
      </c>
      <c r="AT115" s="78" t="s">
        <v>1401</v>
      </c>
      <c r="AU115" s="78">
        <v>10</v>
      </c>
      <c r="AV115" s="83" t="s">
        <v>2234</v>
      </c>
      <c r="AW115" s="78" t="b">
        <v>0</v>
      </c>
      <c r="AX115" s="78" t="s">
        <v>2298</v>
      </c>
      <c r="AY115" s="83" t="s">
        <v>2411</v>
      </c>
      <c r="AZ115" s="78" t="s">
        <v>66</v>
      </c>
      <c r="BA115" s="78" t="str">
        <f>REPLACE(INDEX(GroupVertices[Group],MATCH(Vertices[[#This Row],[Vertex]],GroupVertices[Vertex],0)),1,1,"")</f>
        <v>7</v>
      </c>
      <c r="BB115" s="48"/>
      <c r="BC115" s="48"/>
      <c r="BD115" s="48"/>
      <c r="BE115" s="48"/>
      <c r="BF115" s="48" t="s">
        <v>586</v>
      </c>
      <c r="BG115" s="48" t="s">
        <v>586</v>
      </c>
      <c r="BH115" s="121" t="s">
        <v>3176</v>
      </c>
      <c r="BI115" s="121" t="s">
        <v>3228</v>
      </c>
      <c r="BJ115" s="121" t="s">
        <v>3290</v>
      </c>
      <c r="BK115" s="121" t="s">
        <v>3323</v>
      </c>
      <c r="BL115" s="121">
        <v>4</v>
      </c>
      <c r="BM115" s="124">
        <v>5.797101449275362</v>
      </c>
      <c r="BN115" s="121">
        <v>0</v>
      </c>
      <c r="BO115" s="124">
        <v>0</v>
      </c>
      <c r="BP115" s="121">
        <v>0</v>
      </c>
      <c r="BQ115" s="124">
        <v>0</v>
      </c>
      <c r="BR115" s="121">
        <v>65</v>
      </c>
      <c r="BS115" s="124">
        <v>94.20289855072464</v>
      </c>
      <c r="BT115" s="121">
        <v>69</v>
      </c>
      <c r="BU115" s="2"/>
      <c r="BV115" s="3"/>
      <c r="BW115" s="3"/>
      <c r="BX115" s="3"/>
      <c r="BY115" s="3"/>
    </row>
    <row r="116" spans="1:77" ht="41.45" customHeight="1">
      <c r="A116" s="64" t="s">
        <v>295</v>
      </c>
      <c r="C116" s="65"/>
      <c r="D116" s="65" t="s">
        <v>64</v>
      </c>
      <c r="E116" s="66">
        <v>164.78347967144734</v>
      </c>
      <c r="F116" s="68">
        <v>99.98442298635905</v>
      </c>
      <c r="G116" s="100" t="s">
        <v>720</v>
      </c>
      <c r="H116" s="65"/>
      <c r="I116" s="69" t="s">
        <v>295</v>
      </c>
      <c r="J116" s="70"/>
      <c r="K116" s="70"/>
      <c r="L116" s="69" t="s">
        <v>2595</v>
      </c>
      <c r="M116" s="73">
        <v>6.191299412742561</v>
      </c>
      <c r="N116" s="74">
        <v>1378.02392578125</v>
      </c>
      <c r="O116" s="74">
        <v>9509.642578125</v>
      </c>
      <c r="P116" s="75"/>
      <c r="Q116" s="76"/>
      <c r="R116" s="76"/>
      <c r="S116" s="86"/>
      <c r="T116" s="48">
        <v>0</v>
      </c>
      <c r="U116" s="48">
        <v>1</v>
      </c>
      <c r="V116" s="49">
        <v>0</v>
      </c>
      <c r="W116" s="49">
        <v>0.002304</v>
      </c>
      <c r="X116" s="49">
        <v>0.00349</v>
      </c>
      <c r="Y116" s="49">
        <v>0.39461</v>
      </c>
      <c r="Z116" s="49">
        <v>0</v>
      </c>
      <c r="AA116" s="49">
        <v>0</v>
      </c>
      <c r="AB116" s="71">
        <v>116</v>
      </c>
      <c r="AC116" s="71"/>
      <c r="AD116" s="72"/>
      <c r="AE116" s="78" t="s">
        <v>1575</v>
      </c>
      <c r="AF116" s="78">
        <v>173</v>
      </c>
      <c r="AG116" s="78">
        <v>144</v>
      </c>
      <c r="AH116" s="78">
        <v>3984</v>
      </c>
      <c r="AI116" s="78">
        <v>297</v>
      </c>
      <c r="AJ116" s="78"/>
      <c r="AK116" s="78"/>
      <c r="AL116" s="78"/>
      <c r="AM116" s="78"/>
      <c r="AN116" s="78"/>
      <c r="AO116" s="80">
        <v>42703.67538194444</v>
      </c>
      <c r="AP116" s="78"/>
      <c r="AQ116" s="78" t="b">
        <v>1</v>
      </c>
      <c r="AR116" s="78" t="b">
        <v>0</v>
      </c>
      <c r="AS116" s="78" t="b">
        <v>0</v>
      </c>
      <c r="AT116" s="78" t="s">
        <v>1401</v>
      </c>
      <c r="AU116" s="78">
        <v>5</v>
      </c>
      <c r="AV116" s="78"/>
      <c r="AW116" s="78" t="b">
        <v>0</v>
      </c>
      <c r="AX116" s="78" t="s">
        <v>2298</v>
      </c>
      <c r="AY116" s="83" t="s">
        <v>2412</v>
      </c>
      <c r="AZ116" s="78" t="s">
        <v>66</v>
      </c>
      <c r="BA116" s="78" t="str">
        <f>REPLACE(INDEX(GroupVertices[Group],MATCH(Vertices[[#This Row],[Vertex]],GroupVertices[Vertex],0)),1,1,"")</f>
        <v>1</v>
      </c>
      <c r="BB116" s="48"/>
      <c r="BC116" s="48"/>
      <c r="BD116" s="48"/>
      <c r="BE116" s="48"/>
      <c r="BF116" s="48"/>
      <c r="BG116" s="48"/>
      <c r="BH116" s="121" t="s">
        <v>3163</v>
      </c>
      <c r="BI116" s="121" t="s">
        <v>3163</v>
      </c>
      <c r="BJ116" s="121" t="s">
        <v>3278</v>
      </c>
      <c r="BK116" s="121" t="s">
        <v>3278</v>
      </c>
      <c r="BL116" s="121">
        <v>0</v>
      </c>
      <c r="BM116" s="124">
        <v>0</v>
      </c>
      <c r="BN116" s="121">
        <v>1</v>
      </c>
      <c r="BO116" s="124">
        <v>4.166666666666667</v>
      </c>
      <c r="BP116" s="121">
        <v>0</v>
      </c>
      <c r="BQ116" s="124">
        <v>0</v>
      </c>
      <c r="BR116" s="121">
        <v>23</v>
      </c>
      <c r="BS116" s="124">
        <v>95.83333333333333</v>
      </c>
      <c r="BT116" s="121">
        <v>24</v>
      </c>
      <c r="BU116" s="2"/>
      <c r="BV116" s="3"/>
      <c r="BW116" s="3"/>
      <c r="BX116" s="3"/>
      <c r="BY116" s="3"/>
    </row>
    <row r="117" spans="1:77" ht="41.45" customHeight="1">
      <c r="A117" s="64" t="s">
        <v>296</v>
      </c>
      <c r="C117" s="65"/>
      <c r="D117" s="65" t="s">
        <v>64</v>
      </c>
      <c r="E117" s="66">
        <v>169.70311816051702</v>
      </c>
      <c r="F117" s="68">
        <v>99.95689152038898</v>
      </c>
      <c r="G117" s="100" t="s">
        <v>721</v>
      </c>
      <c r="H117" s="65"/>
      <c r="I117" s="69" t="s">
        <v>296</v>
      </c>
      <c r="J117" s="70"/>
      <c r="K117" s="70"/>
      <c r="L117" s="69" t="s">
        <v>2596</v>
      </c>
      <c r="M117" s="73">
        <v>15.366619305031737</v>
      </c>
      <c r="N117" s="74">
        <v>7738.017578125</v>
      </c>
      <c r="O117" s="74">
        <v>3432.009765625</v>
      </c>
      <c r="P117" s="75"/>
      <c r="Q117" s="76"/>
      <c r="R117" s="76"/>
      <c r="S117" s="86"/>
      <c r="T117" s="48">
        <v>1</v>
      </c>
      <c r="U117" s="48">
        <v>1</v>
      </c>
      <c r="V117" s="49">
        <v>0</v>
      </c>
      <c r="W117" s="49">
        <v>0</v>
      </c>
      <c r="X117" s="49">
        <v>0</v>
      </c>
      <c r="Y117" s="49">
        <v>0.999997</v>
      </c>
      <c r="Z117" s="49">
        <v>0</v>
      </c>
      <c r="AA117" s="49" t="s">
        <v>3676</v>
      </c>
      <c r="AB117" s="71">
        <v>117</v>
      </c>
      <c r="AC117" s="71"/>
      <c r="AD117" s="72"/>
      <c r="AE117" s="78" t="s">
        <v>1576</v>
      </c>
      <c r="AF117" s="78">
        <v>666</v>
      </c>
      <c r="AG117" s="78">
        <v>372</v>
      </c>
      <c r="AH117" s="78">
        <v>1753</v>
      </c>
      <c r="AI117" s="78">
        <v>1431</v>
      </c>
      <c r="AJ117" s="78"/>
      <c r="AK117" s="78" t="s">
        <v>1754</v>
      </c>
      <c r="AL117" s="78" t="s">
        <v>1907</v>
      </c>
      <c r="AM117" s="83" t="s">
        <v>2019</v>
      </c>
      <c r="AN117" s="78"/>
      <c r="AO117" s="80">
        <v>40657.80096064815</v>
      </c>
      <c r="AP117" s="83" t="s">
        <v>2165</v>
      </c>
      <c r="AQ117" s="78" t="b">
        <v>0</v>
      </c>
      <c r="AR117" s="78" t="b">
        <v>0</v>
      </c>
      <c r="AS117" s="78" t="b">
        <v>1</v>
      </c>
      <c r="AT117" s="78" t="s">
        <v>1401</v>
      </c>
      <c r="AU117" s="78">
        <v>3</v>
      </c>
      <c r="AV117" s="83" t="s">
        <v>2238</v>
      </c>
      <c r="AW117" s="78" t="b">
        <v>0</v>
      </c>
      <c r="AX117" s="78" t="s">
        <v>2298</v>
      </c>
      <c r="AY117" s="83" t="s">
        <v>2413</v>
      </c>
      <c r="AZ117" s="78" t="s">
        <v>66</v>
      </c>
      <c r="BA117" s="78" t="str">
        <f>REPLACE(INDEX(GroupVertices[Group],MATCH(Vertices[[#This Row],[Vertex]],GroupVertices[Vertex],0)),1,1,"")</f>
        <v>9</v>
      </c>
      <c r="BB117" s="48"/>
      <c r="BC117" s="48"/>
      <c r="BD117" s="48"/>
      <c r="BE117" s="48"/>
      <c r="BF117" s="48" t="s">
        <v>586</v>
      </c>
      <c r="BG117" s="48" t="s">
        <v>586</v>
      </c>
      <c r="BH117" s="121" t="s">
        <v>3177</v>
      </c>
      <c r="BI117" s="121" t="s">
        <v>3229</v>
      </c>
      <c r="BJ117" s="121" t="s">
        <v>3291</v>
      </c>
      <c r="BK117" s="121" t="s">
        <v>3324</v>
      </c>
      <c r="BL117" s="121">
        <v>5</v>
      </c>
      <c r="BM117" s="124">
        <v>3.4722222222222223</v>
      </c>
      <c r="BN117" s="121">
        <v>0</v>
      </c>
      <c r="BO117" s="124">
        <v>0</v>
      </c>
      <c r="BP117" s="121">
        <v>0</v>
      </c>
      <c r="BQ117" s="124">
        <v>0</v>
      </c>
      <c r="BR117" s="121">
        <v>139</v>
      </c>
      <c r="BS117" s="124">
        <v>96.52777777777777</v>
      </c>
      <c r="BT117" s="121">
        <v>144</v>
      </c>
      <c r="BU117" s="2"/>
      <c r="BV117" s="3"/>
      <c r="BW117" s="3"/>
      <c r="BX117" s="3"/>
      <c r="BY117" s="3"/>
    </row>
    <row r="118" spans="1:77" ht="41.45" customHeight="1">
      <c r="A118" s="64" t="s">
        <v>297</v>
      </c>
      <c r="C118" s="65"/>
      <c r="D118" s="65" t="s">
        <v>64</v>
      </c>
      <c r="E118" s="66">
        <v>186.51188299817184</v>
      </c>
      <c r="F118" s="68">
        <v>99.86282567832461</v>
      </c>
      <c r="G118" s="100" t="s">
        <v>722</v>
      </c>
      <c r="H118" s="65"/>
      <c r="I118" s="69" t="s">
        <v>297</v>
      </c>
      <c r="J118" s="70"/>
      <c r="K118" s="70"/>
      <c r="L118" s="69" t="s">
        <v>2597</v>
      </c>
      <c r="M118" s="73">
        <v>46.71562893701976</v>
      </c>
      <c r="N118" s="74">
        <v>3269.330078125</v>
      </c>
      <c r="O118" s="74">
        <v>6016.07666015625</v>
      </c>
      <c r="P118" s="75"/>
      <c r="Q118" s="76"/>
      <c r="R118" s="76"/>
      <c r="S118" s="86"/>
      <c r="T118" s="48">
        <v>0</v>
      </c>
      <c r="U118" s="48">
        <v>1</v>
      </c>
      <c r="V118" s="49">
        <v>0</v>
      </c>
      <c r="W118" s="49">
        <v>0.002304</v>
      </c>
      <c r="X118" s="49">
        <v>0.00349</v>
      </c>
      <c r="Y118" s="49">
        <v>0.39461</v>
      </c>
      <c r="Z118" s="49">
        <v>0</v>
      </c>
      <c r="AA118" s="49">
        <v>0</v>
      </c>
      <c r="AB118" s="71">
        <v>118</v>
      </c>
      <c r="AC118" s="71"/>
      <c r="AD118" s="72"/>
      <c r="AE118" s="78" t="s">
        <v>1577</v>
      </c>
      <c r="AF118" s="78">
        <v>568</v>
      </c>
      <c r="AG118" s="78">
        <v>1151</v>
      </c>
      <c r="AH118" s="78">
        <v>3422</v>
      </c>
      <c r="AI118" s="78">
        <v>10095</v>
      </c>
      <c r="AJ118" s="78"/>
      <c r="AK118" s="78" t="s">
        <v>1755</v>
      </c>
      <c r="AL118" s="78" t="s">
        <v>1908</v>
      </c>
      <c r="AM118" s="83" t="s">
        <v>2020</v>
      </c>
      <c r="AN118" s="78"/>
      <c r="AO118" s="80">
        <v>40925.58726851852</v>
      </c>
      <c r="AP118" s="83" t="s">
        <v>2166</v>
      </c>
      <c r="AQ118" s="78" t="b">
        <v>1</v>
      </c>
      <c r="AR118" s="78" t="b">
        <v>0</v>
      </c>
      <c r="AS118" s="78" t="b">
        <v>0</v>
      </c>
      <c r="AT118" s="78" t="s">
        <v>1401</v>
      </c>
      <c r="AU118" s="78">
        <v>31</v>
      </c>
      <c r="AV118" s="83" t="s">
        <v>2235</v>
      </c>
      <c r="AW118" s="78" t="b">
        <v>0</v>
      </c>
      <c r="AX118" s="78" t="s">
        <v>2298</v>
      </c>
      <c r="AY118" s="83" t="s">
        <v>2414</v>
      </c>
      <c r="AZ118" s="78" t="s">
        <v>66</v>
      </c>
      <c r="BA118" s="78" t="str">
        <f>REPLACE(INDEX(GroupVertices[Group],MATCH(Vertices[[#This Row],[Vertex]],GroupVertices[Vertex],0)),1,1,"")</f>
        <v>1</v>
      </c>
      <c r="BB118" s="48"/>
      <c r="BC118" s="48"/>
      <c r="BD118" s="48"/>
      <c r="BE118" s="48"/>
      <c r="BF118" s="48" t="s">
        <v>584</v>
      </c>
      <c r="BG118" s="48" t="s">
        <v>584</v>
      </c>
      <c r="BH118" s="121" t="s">
        <v>3178</v>
      </c>
      <c r="BI118" s="121" t="s">
        <v>3178</v>
      </c>
      <c r="BJ118" s="121" t="s">
        <v>3292</v>
      </c>
      <c r="BK118" s="121" t="s">
        <v>3292</v>
      </c>
      <c r="BL118" s="121">
        <v>2</v>
      </c>
      <c r="BM118" s="124">
        <v>10</v>
      </c>
      <c r="BN118" s="121">
        <v>0</v>
      </c>
      <c r="BO118" s="124">
        <v>0</v>
      </c>
      <c r="BP118" s="121">
        <v>0</v>
      </c>
      <c r="BQ118" s="124">
        <v>0</v>
      </c>
      <c r="BR118" s="121">
        <v>18</v>
      </c>
      <c r="BS118" s="124">
        <v>90</v>
      </c>
      <c r="BT118" s="121">
        <v>20</v>
      </c>
      <c r="BU118" s="2"/>
      <c r="BV118" s="3"/>
      <c r="BW118" s="3"/>
      <c r="BX118" s="3"/>
      <c r="BY118" s="3"/>
    </row>
    <row r="119" spans="1:77" ht="41.45" customHeight="1">
      <c r="A119" s="64" t="s">
        <v>298</v>
      </c>
      <c r="C119" s="65"/>
      <c r="D119" s="65" t="s">
        <v>64</v>
      </c>
      <c r="E119" s="66">
        <v>233.8094600509823</v>
      </c>
      <c r="F119" s="68">
        <v>99.59813719847209</v>
      </c>
      <c r="G119" s="100" t="s">
        <v>723</v>
      </c>
      <c r="H119" s="65"/>
      <c r="I119" s="69" t="s">
        <v>298</v>
      </c>
      <c r="J119" s="70"/>
      <c r="K119" s="70"/>
      <c r="L119" s="69" t="s">
        <v>2598</v>
      </c>
      <c r="M119" s="73">
        <v>134.92747632253676</v>
      </c>
      <c r="N119" s="74">
        <v>9804.087890625</v>
      </c>
      <c r="O119" s="74">
        <v>7924.4794921875</v>
      </c>
      <c r="P119" s="75"/>
      <c r="Q119" s="76"/>
      <c r="R119" s="76"/>
      <c r="S119" s="86"/>
      <c r="T119" s="48">
        <v>0</v>
      </c>
      <c r="U119" s="48">
        <v>2</v>
      </c>
      <c r="V119" s="49">
        <v>0</v>
      </c>
      <c r="W119" s="49">
        <v>0.002513</v>
      </c>
      <c r="X119" s="49">
        <v>0.004725</v>
      </c>
      <c r="Y119" s="49">
        <v>0.648406</v>
      </c>
      <c r="Z119" s="49">
        <v>1</v>
      </c>
      <c r="AA119" s="49">
        <v>0</v>
      </c>
      <c r="AB119" s="71">
        <v>119</v>
      </c>
      <c r="AC119" s="71"/>
      <c r="AD119" s="72"/>
      <c r="AE119" s="78" t="s">
        <v>1578</v>
      </c>
      <c r="AF119" s="78">
        <v>3209</v>
      </c>
      <c r="AG119" s="78">
        <v>3343</v>
      </c>
      <c r="AH119" s="78">
        <v>27545</v>
      </c>
      <c r="AI119" s="78">
        <v>8092</v>
      </c>
      <c r="AJ119" s="78"/>
      <c r="AK119" s="78" t="s">
        <v>1756</v>
      </c>
      <c r="AL119" s="78" t="s">
        <v>1909</v>
      </c>
      <c r="AM119" s="83" t="s">
        <v>2021</v>
      </c>
      <c r="AN119" s="78"/>
      <c r="AO119" s="80">
        <v>40774.137650462966</v>
      </c>
      <c r="AP119" s="83" t="s">
        <v>2167</v>
      </c>
      <c r="AQ119" s="78" t="b">
        <v>0</v>
      </c>
      <c r="AR119" s="78" t="b">
        <v>0</v>
      </c>
      <c r="AS119" s="78" t="b">
        <v>1</v>
      </c>
      <c r="AT119" s="78" t="s">
        <v>1401</v>
      </c>
      <c r="AU119" s="78">
        <v>263</v>
      </c>
      <c r="AV119" s="83" t="s">
        <v>2248</v>
      </c>
      <c r="AW119" s="78" t="b">
        <v>0</v>
      </c>
      <c r="AX119" s="78" t="s">
        <v>2298</v>
      </c>
      <c r="AY119" s="83" t="s">
        <v>2415</v>
      </c>
      <c r="AZ119" s="78" t="s">
        <v>66</v>
      </c>
      <c r="BA119" s="78" t="str">
        <f>REPLACE(INDEX(GroupVertices[Group],MATCH(Vertices[[#This Row],[Vertex]],GroupVertices[Vertex],0)),1,1,"")</f>
        <v>5</v>
      </c>
      <c r="BB119" s="48" t="s">
        <v>548</v>
      </c>
      <c r="BC119" s="48" t="s">
        <v>548</v>
      </c>
      <c r="BD119" s="48" t="s">
        <v>577</v>
      </c>
      <c r="BE119" s="48" t="s">
        <v>577</v>
      </c>
      <c r="BF119" s="48" t="s">
        <v>586</v>
      </c>
      <c r="BG119" s="48" t="s">
        <v>586</v>
      </c>
      <c r="BH119" s="121" t="s">
        <v>3179</v>
      </c>
      <c r="BI119" s="121" t="s">
        <v>3179</v>
      </c>
      <c r="BJ119" s="121" t="s">
        <v>3293</v>
      </c>
      <c r="BK119" s="121" t="s">
        <v>3293</v>
      </c>
      <c r="BL119" s="121">
        <v>1</v>
      </c>
      <c r="BM119" s="124">
        <v>8.333333333333334</v>
      </c>
      <c r="BN119" s="121">
        <v>0</v>
      </c>
      <c r="BO119" s="124">
        <v>0</v>
      </c>
      <c r="BP119" s="121">
        <v>0</v>
      </c>
      <c r="BQ119" s="124">
        <v>0</v>
      </c>
      <c r="BR119" s="121">
        <v>11</v>
      </c>
      <c r="BS119" s="124">
        <v>91.66666666666667</v>
      </c>
      <c r="BT119" s="121">
        <v>12</v>
      </c>
      <c r="BU119" s="2"/>
      <c r="BV119" s="3"/>
      <c r="BW119" s="3"/>
      <c r="BX119" s="3"/>
      <c r="BY119" s="3"/>
    </row>
    <row r="120" spans="1:77" ht="41.45" customHeight="1">
      <c r="A120" s="64" t="s">
        <v>358</v>
      </c>
      <c r="C120" s="65"/>
      <c r="D120" s="65" t="s">
        <v>64</v>
      </c>
      <c r="E120" s="66">
        <v>1000</v>
      </c>
      <c r="F120" s="68">
        <v>82.57560084204425</v>
      </c>
      <c r="G120" s="100" t="s">
        <v>779</v>
      </c>
      <c r="H120" s="65"/>
      <c r="I120" s="69" t="s">
        <v>358</v>
      </c>
      <c r="J120" s="70"/>
      <c r="K120" s="70"/>
      <c r="L120" s="69" t="s">
        <v>2599</v>
      </c>
      <c r="M120" s="73">
        <v>5807.971426041386</v>
      </c>
      <c r="N120" s="74">
        <v>9229.09765625</v>
      </c>
      <c r="O120" s="74">
        <v>8093.3095703125</v>
      </c>
      <c r="P120" s="75"/>
      <c r="Q120" s="76"/>
      <c r="R120" s="76"/>
      <c r="S120" s="86"/>
      <c r="T120" s="48">
        <v>10</v>
      </c>
      <c r="U120" s="48">
        <v>2</v>
      </c>
      <c r="V120" s="49">
        <v>1951</v>
      </c>
      <c r="W120" s="49">
        <v>0.002558</v>
      </c>
      <c r="X120" s="49">
        <v>0.005597</v>
      </c>
      <c r="Y120" s="49">
        <v>3.467872</v>
      </c>
      <c r="Z120" s="49">
        <v>0.027777777777777776</v>
      </c>
      <c r="AA120" s="49">
        <v>0.1111111111111111</v>
      </c>
      <c r="AB120" s="71">
        <v>120</v>
      </c>
      <c r="AC120" s="71"/>
      <c r="AD120" s="72"/>
      <c r="AE120" s="78" t="s">
        <v>1579</v>
      </c>
      <c r="AF120" s="78">
        <v>5092</v>
      </c>
      <c r="AG120" s="78">
        <v>144314</v>
      </c>
      <c r="AH120" s="78">
        <v>257818</v>
      </c>
      <c r="AI120" s="78">
        <v>8725</v>
      </c>
      <c r="AJ120" s="78"/>
      <c r="AK120" s="78" t="s">
        <v>1757</v>
      </c>
      <c r="AL120" s="78" t="s">
        <v>1428</v>
      </c>
      <c r="AM120" s="83" t="s">
        <v>2022</v>
      </c>
      <c r="AN120" s="78"/>
      <c r="AO120" s="80">
        <v>40461.07202546296</v>
      </c>
      <c r="AP120" s="83" t="s">
        <v>2168</v>
      </c>
      <c r="AQ120" s="78" t="b">
        <v>0</v>
      </c>
      <c r="AR120" s="78" t="b">
        <v>0</v>
      </c>
      <c r="AS120" s="78" t="b">
        <v>1</v>
      </c>
      <c r="AT120" s="78" t="s">
        <v>1401</v>
      </c>
      <c r="AU120" s="78">
        <v>3251</v>
      </c>
      <c r="AV120" s="83" t="s">
        <v>2235</v>
      </c>
      <c r="AW120" s="78" t="b">
        <v>0</v>
      </c>
      <c r="AX120" s="78" t="s">
        <v>2298</v>
      </c>
      <c r="AY120" s="83" t="s">
        <v>2416</v>
      </c>
      <c r="AZ120" s="78" t="s">
        <v>66</v>
      </c>
      <c r="BA120" s="78" t="str">
        <f>REPLACE(INDEX(GroupVertices[Group],MATCH(Vertices[[#This Row],[Vertex]],GroupVertices[Vertex],0)),1,1,"")</f>
        <v>5</v>
      </c>
      <c r="BB120" s="48"/>
      <c r="BC120" s="48"/>
      <c r="BD120" s="48"/>
      <c r="BE120" s="48"/>
      <c r="BF120" s="48" t="s">
        <v>586</v>
      </c>
      <c r="BG120" s="48" t="s">
        <v>604</v>
      </c>
      <c r="BH120" s="121" t="s">
        <v>3180</v>
      </c>
      <c r="BI120" s="121" t="s">
        <v>3230</v>
      </c>
      <c r="BJ120" s="121" t="s">
        <v>3294</v>
      </c>
      <c r="BK120" s="121" t="s">
        <v>3294</v>
      </c>
      <c r="BL120" s="121">
        <v>1</v>
      </c>
      <c r="BM120" s="124">
        <v>0.9090909090909091</v>
      </c>
      <c r="BN120" s="121">
        <v>3</v>
      </c>
      <c r="BO120" s="124">
        <v>2.727272727272727</v>
      </c>
      <c r="BP120" s="121">
        <v>0</v>
      </c>
      <c r="BQ120" s="124">
        <v>0</v>
      </c>
      <c r="BR120" s="121">
        <v>106</v>
      </c>
      <c r="BS120" s="124">
        <v>96.36363636363636</v>
      </c>
      <c r="BT120" s="121">
        <v>110</v>
      </c>
      <c r="BU120" s="2"/>
      <c r="BV120" s="3"/>
      <c r="BW120" s="3"/>
      <c r="BX120" s="3"/>
      <c r="BY120" s="3"/>
    </row>
    <row r="121" spans="1:77" ht="41.45" customHeight="1">
      <c r="A121" s="64" t="s">
        <v>299</v>
      </c>
      <c r="C121" s="65"/>
      <c r="D121" s="65" t="s">
        <v>64</v>
      </c>
      <c r="E121" s="66">
        <v>303.6985349022839</v>
      </c>
      <c r="F121" s="68">
        <v>99.20702132883599</v>
      </c>
      <c r="G121" s="100" t="s">
        <v>724</v>
      </c>
      <c r="H121" s="65"/>
      <c r="I121" s="69" t="s">
        <v>299</v>
      </c>
      <c r="J121" s="70"/>
      <c r="K121" s="70"/>
      <c r="L121" s="69" t="s">
        <v>2600</v>
      </c>
      <c r="M121" s="73">
        <v>265.2733584765922</v>
      </c>
      <c r="N121" s="74">
        <v>8681.4892578125</v>
      </c>
      <c r="O121" s="74">
        <v>2435.050537109375</v>
      </c>
      <c r="P121" s="75"/>
      <c r="Q121" s="76"/>
      <c r="R121" s="76"/>
      <c r="S121" s="86"/>
      <c r="T121" s="48">
        <v>1</v>
      </c>
      <c r="U121" s="48">
        <v>2</v>
      </c>
      <c r="V121" s="49">
        <v>0</v>
      </c>
      <c r="W121" s="49">
        <v>0.5</v>
      </c>
      <c r="X121" s="49">
        <v>0</v>
      </c>
      <c r="Y121" s="49">
        <v>0.999997</v>
      </c>
      <c r="Z121" s="49">
        <v>0.5</v>
      </c>
      <c r="AA121" s="49">
        <v>0.5</v>
      </c>
      <c r="AB121" s="71">
        <v>121</v>
      </c>
      <c r="AC121" s="71"/>
      <c r="AD121" s="72"/>
      <c r="AE121" s="78" t="s">
        <v>1580</v>
      </c>
      <c r="AF121" s="78">
        <v>3633</v>
      </c>
      <c r="AG121" s="78">
        <v>6582</v>
      </c>
      <c r="AH121" s="78">
        <v>28118</v>
      </c>
      <c r="AI121" s="78">
        <v>16324</v>
      </c>
      <c r="AJ121" s="78"/>
      <c r="AK121" s="78" t="s">
        <v>1758</v>
      </c>
      <c r="AL121" s="78" t="s">
        <v>1910</v>
      </c>
      <c r="AM121" s="83" t="s">
        <v>2023</v>
      </c>
      <c r="AN121" s="78"/>
      <c r="AO121" s="80">
        <v>40376.628020833334</v>
      </c>
      <c r="AP121" s="83" t="s">
        <v>2169</v>
      </c>
      <c r="AQ121" s="78" t="b">
        <v>0</v>
      </c>
      <c r="AR121" s="78" t="b">
        <v>0</v>
      </c>
      <c r="AS121" s="78" t="b">
        <v>1</v>
      </c>
      <c r="AT121" s="78" t="s">
        <v>1401</v>
      </c>
      <c r="AU121" s="78">
        <v>598</v>
      </c>
      <c r="AV121" s="83" t="s">
        <v>2238</v>
      </c>
      <c r="AW121" s="78" t="b">
        <v>0</v>
      </c>
      <c r="AX121" s="78" t="s">
        <v>2298</v>
      </c>
      <c r="AY121" s="83" t="s">
        <v>2417</v>
      </c>
      <c r="AZ121" s="78" t="s">
        <v>66</v>
      </c>
      <c r="BA121" s="78" t="str">
        <f>REPLACE(INDEX(GroupVertices[Group],MATCH(Vertices[[#This Row],[Vertex]],GroupVertices[Vertex],0)),1,1,"")</f>
        <v>10</v>
      </c>
      <c r="BB121" s="48" t="s">
        <v>549</v>
      </c>
      <c r="BC121" s="48" t="s">
        <v>549</v>
      </c>
      <c r="BD121" s="48" t="s">
        <v>576</v>
      </c>
      <c r="BE121" s="48" t="s">
        <v>576</v>
      </c>
      <c r="BF121" s="48" t="s">
        <v>586</v>
      </c>
      <c r="BG121" s="48" t="s">
        <v>586</v>
      </c>
      <c r="BH121" s="121" t="s">
        <v>2913</v>
      </c>
      <c r="BI121" s="121" t="s">
        <v>2913</v>
      </c>
      <c r="BJ121" s="121" t="s">
        <v>3021</v>
      </c>
      <c r="BK121" s="121" t="s">
        <v>3021</v>
      </c>
      <c r="BL121" s="121">
        <v>0</v>
      </c>
      <c r="BM121" s="124">
        <v>0</v>
      </c>
      <c r="BN121" s="121">
        <v>0</v>
      </c>
      <c r="BO121" s="124">
        <v>0</v>
      </c>
      <c r="BP121" s="121">
        <v>0</v>
      </c>
      <c r="BQ121" s="124">
        <v>0</v>
      </c>
      <c r="BR121" s="121">
        <v>20</v>
      </c>
      <c r="BS121" s="124">
        <v>100</v>
      </c>
      <c r="BT121" s="121">
        <v>20</v>
      </c>
      <c r="BU121" s="2"/>
      <c r="BV121" s="3"/>
      <c r="BW121" s="3"/>
      <c r="BX121" s="3"/>
      <c r="BY121" s="3"/>
    </row>
    <row r="122" spans="1:77" ht="41.45" customHeight="1">
      <c r="A122" s="64" t="s">
        <v>381</v>
      </c>
      <c r="C122" s="65"/>
      <c r="D122" s="65" t="s">
        <v>64</v>
      </c>
      <c r="E122" s="66">
        <v>217.9285217704766</v>
      </c>
      <c r="F122" s="68">
        <v>99.68701070265614</v>
      </c>
      <c r="G122" s="100" t="s">
        <v>2280</v>
      </c>
      <c r="H122" s="65"/>
      <c r="I122" s="69" t="s">
        <v>381</v>
      </c>
      <c r="J122" s="70"/>
      <c r="K122" s="70"/>
      <c r="L122" s="69" t="s">
        <v>2601</v>
      </c>
      <c r="M122" s="73">
        <v>105.3088998281296</v>
      </c>
      <c r="N122" s="74">
        <v>8511.169921875</v>
      </c>
      <c r="O122" s="74">
        <v>3823.14697265625</v>
      </c>
      <c r="P122" s="75"/>
      <c r="Q122" s="76"/>
      <c r="R122" s="76"/>
      <c r="S122" s="86"/>
      <c r="T122" s="48">
        <v>2</v>
      </c>
      <c r="U122" s="48">
        <v>0</v>
      </c>
      <c r="V122" s="49">
        <v>0</v>
      </c>
      <c r="W122" s="49">
        <v>0.5</v>
      </c>
      <c r="X122" s="49">
        <v>0</v>
      </c>
      <c r="Y122" s="49">
        <v>0.999997</v>
      </c>
      <c r="Z122" s="49">
        <v>1</v>
      </c>
      <c r="AA122" s="49">
        <v>0</v>
      </c>
      <c r="AB122" s="71">
        <v>122</v>
      </c>
      <c r="AC122" s="71"/>
      <c r="AD122" s="72"/>
      <c r="AE122" s="78" t="s">
        <v>1581</v>
      </c>
      <c r="AF122" s="78">
        <v>125</v>
      </c>
      <c r="AG122" s="78">
        <v>2607</v>
      </c>
      <c r="AH122" s="78">
        <v>5416</v>
      </c>
      <c r="AI122" s="78">
        <v>1121</v>
      </c>
      <c r="AJ122" s="78"/>
      <c r="AK122" s="78" t="s">
        <v>1759</v>
      </c>
      <c r="AL122" s="78" t="s">
        <v>1910</v>
      </c>
      <c r="AM122" s="83" t="s">
        <v>2024</v>
      </c>
      <c r="AN122" s="78"/>
      <c r="AO122" s="80">
        <v>40913.54090277778</v>
      </c>
      <c r="AP122" s="83" t="s">
        <v>2170</v>
      </c>
      <c r="AQ122" s="78" t="b">
        <v>0</v>
      </c>
      <c r="AR122" s="78" t="b">
        <v>0</v>
      </c>
      <c r="AS122" s="78" t="b">
        <v>1</v>
      </c>
      <c r="AT122" s="78" t="s">
        <v>1401</v>
      </c>
      <c r="AU122" s="78">
        <v>69</v>
      </c>
      <c r="AV122" s="83" t="s">
        <v>2235</v>
      </c>
      <c r="AW122" s="78" t="b">
        <v>0</v>
      </c>
      <c r="AX122" s="78" t="s">
        <v>2298</v>
      </c>
      <c r="AY122" s="83" t="s">
        <v>2418</v>
      </c>
      <c r="AZ122" s="78" t="s">
        <v>65</v>
      </c>
      <c r="BA122" s="78" t="str">
        <f>REPLACE(INDEX(GroupVertices[Group],MATCH(Vertices[[#This Row],[Vertex]],GroupVertices[Vertex],0)),1,1,"")</f>
        <v>10</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300</v>
      </c>
      <c r="C123" s="65"/>
      <c r="D123" s="65" t="s">
        <v>64</v>
      </c>
      <c r="E123" s="66">
        <v>471.35463604294875</v>
      </c>
      <c r="F123" s="68">
        <v>98.26877794906679</v>
      </c>
      <c r="G123" s="100" t="s">
        <v>725</v>
      </c>
      <c r="H123" s="65"/>
      <c r="I123" s="69" t="s">
        <v>300</v>
      </c>
      <c r="J123" s="70"/>
      <c r="K123" s="70"/>
      <c r="L123" s="69" t="s">
        <v>2602</v>
      </c>
      <c r="M123" s="73">
        <v>577.9586021743418</v>
      </c>
      <c r="N123" s="74">
        <v>9206.3564453125</v>
      </c>
      <c r="O123" s="74">
        <v>3419.767333984375</v>
      </c>
      <c r="P123" s="75"/>
      <c r="Q123" s="76"/>
      <c r="R123" s="76"/>
      <c r="S123" s="86"/>
      <c r="T123" s="48">
        <v>1</v>
      </c>
      <c r="U123" s="48">
        <v>2</v>
      </c>
      <c r="V123" s="49">
        <v>0</v>
      </c>
      <c r="W123" s="49">
        <v>0.5</v>
      </c>
      <c r="X123" s="49">
        <v>0</v>
      </c>
      <c r="Y123" s="49">
        <v>0.999997</v>
      </c>
      <c r="Z123" s="49">
        <v>0.5</v>
      </c>
      <c r="AA123" s="49">
        <v>0.5</v>
      </c>
      <c r="AB123" s="71">
        <v>123</v>
      </c>
      <c r="AC123" s="71"/>
      <c r="AD123" s="72"/>
      <c r="AE123" s="78" t="s">
        <v>1582</v>
      </c>
      <c r="AF123" s="78">
        <v>4147</v>
      </c>
      <c r="AG123" s="78">
        <v>14352</v>
      </c>
      <c r="AH123" s="78">
        <v>18722</v>
      </c>
      <c r="AI123" s="78">
        <v>12646</v>
      </c>
      <c r="AJ123" s="78"/>
      <c r="AK123" s="78" t="s">
        <v>1760</v>
      </c>
      <c r="AL123" s="78" t="s">
        <v>1911</v>
      </c>
      <c r="AM123" s="83" t="s">
        <v>2025</v>
      </c>
      <c r="AN123" s="78"/>
      <c r="AO123" s="80">
        <v>40429.620416666665</v>
      </c>
      <c r="AP123" s="83" t="s">
        <v>2171</v>
      </c>
      <c r="AQ123" s="78" t="b">
        <v>0</v>
      </c>
      <c r="AR123" s="78" t="b">
        <v>0</v>
      </c>
      <c r="AS123" s="78" t="b">
        <v>1</v>
      </c>
      <c r="AT123" s="78" t="s">
        <v>1401</v>
      </c>
      <c r="AU123" s="78">
        <v>555</v>
      </c>
      <c r="AV123" s="83" t="s">
        <v>2234</v>
      </c>
      <c r="AW123" s="78" t="b">
        <v>0</v>
      </c>
      <c r="AX123" s="78" t="s">
        <v>2298</v>
      </c>
      <c r="AY123" s="83" t="s">
        <v>2419</v>
      </c>
      <c r="AZ123" s="78" t="s">
        <v>66</v>
      </c>
      <c r="BA123" s="78" t="str">
        <f>REPLACE(INDEX(GroupVertices[Group],MATCH(Vertices[[#This Row],[Vertex]],GroupVertices[Vertex],0)),1,1,"")</f>
        <v>10</v>
      </c>
      <c r="BB123" s="48"/>
      <c r="BC123" s="48"/>
      <c r="BD123" s="48"/>
      <c r="BE123" s="48"/>
      <c r="BF123" s="48"/>
      <c r="BG123" s="48"/>
      <c r="BH123" s="121" t="s">
        <v>3181</v>
      </c>
      <c r="BI123" s="121" t="s">
        <v>3181</v>
      </c>
      <c r="BJ123" s="121" t="s">
        <v>3295</v>
      </c>
      <c r="BK123" s="121" t="s">
        <v>3295</v>
      </c>
      <c r="BL123" s="121">
        <v>0</v>
      </c>
      <c r="BM123" s="124">
        <v>0</v>
      </c>
      <c r="BN123" s="121">
        <v>0</v>
      </c>
      <c r="BO123" s="124">
        <v>0</v>
      </c>
      <c r="BP123" s="121">
        <v>0</v>
      </c>
      <c r="BQ123" s="124">
        <v>0</v>
      </c>
      <c r="BR123" s="121">
        <v>21</v>
      </c>
      <c r="BS123" s="124">
        <v>100</v>
      </c>
      <c r="BT123" s="121">
        <v>21</v>
      </c>
      <c r="BU123" s="2"/>
      <c r="BV123" s="3"/>
      <c r="BW123" s="3"/>
      <c r="BX123" s="3"/>
      <c r="BY123" s="3"/>
    </row>
    <row r="124" spans="1:77" ht="41.45" customHeight="1">
      <c r="A124" s="64" t="s">
        <v>302</v>
      </c>
      <c r="C124" s="65"/>
      <c r="D124" s="65" t="s">
        <v>64</v>
      </c>
      <c r="E124" s="66">
        <v>196.9553261065479</v>
      </c>
      <c r="F124" s="68">
        <v>99.8043816891601</v>
      </c>
      <c r="G124" s="100" t="s">
        <v>727</v>
      </c>
      <c r="H124" s="65"/>
      <c r="I124" s="69" t="s">
        <v>302</v>
      </c>
      <c r="J124" s="70"/>
      <c r="K124" s="70"/>
      <c r="L124" s="69" t="s">
        <v>2603</v>
      </c>
      <c r="M124" s="73">
        <v>66.193062392581</v>
      </c>
      <c r="N124" s="74">
        <v>7352.5244140625</v>
      </c>
      <c r="O124" s="74">
        <v>2649.735107421875</v>
      </c>
      <c r="P124" s="75"/>
      <c r="Q124" s="76"/>
      <c r="R124" s="76"/>
      <c r="S124" s="86"/>
      <c r="T124" s="48">
        <v>1</v>
      </c>
      <c r="U124" s="48">
        <v>1</v>
      </c>
      <c r="V124" s="49">
        <v>0</v>
      </c>
      <c r="W124" s="49">
        <v>0</v>
      </c>
      <c r="X124" s="49">
        <v>0</v>
      </c>
      <c r="Y124" s="49">
        <v>0.999997</v>
      </c>
      <c r="Z124" s="49">
        <v>0</v>
      </c>
      <c r="AA124" s="49" t="s">
        <v>3676</v>
      </c>
      <c r="AB124" s="71">
        <v>124</v>
      </c>
      <c r="AC124" s="71"/>
      <c r="AD124" s="72"/>
      <c r="AE124" s="78" t="s">
        <v>1583</v>
      </c>
      <c r="AF124" s="78">
        <v>3072</v>
      </c>
      <c r="AG124" s="78">
        <v>1635</v>
      </c>
      <c r="AH124" s="78">
        <v>10885</v>
      </c>
      <c r="AI124" s="78">
        <v>16732</v>
      </c>
      <c r="AJ124" s="78"/>
      <c r="AK124" s="78" t="s">
        <v>1761</v>
      </c>
      <c r="AL124" s="78" t="s">
        <v>1427</v>
      </c>
      <c r="AM124" s="83" t="s">
        <v>2026</v>
      </c>
      <c r="AN124" s="78"/>
      <c r="AO124" s="80">
        <v>42586.835231481484</v>
      </c>
      <c r="AP124" s="83" t="s">
        <v>2172</v>
      </c>
      <c r="AQ124" s="78" t="b">
        <v>0</v>
      </c>
      <c r="AR124" s="78" t="b">
        <v>0</v>
      </c>
      <c r="AS124" s="78" t="b">
        <v>1</v>
      </c>
      <c r="AT124" s="78" t="s">
        <v>1401</v>
      </c>
      <c r="AU124" s="78">
        <v>15</v>
      </c>
      <c r="AV124" s="83" t="s">
        <v>2235</v>
      </c>
      <c r="AW124" s="78" t="b">
        <v>0</v>
      </c>
      <c r="AX124" s="78" t="s">
        <v>2298</v>
      </c>
      <c r="AY124" s="83" t="s">
        <v>2420</v>
      </c>
      <c r="AZ124" s="78" t="s">
        <v>66</v>
      </c>
      <c r="BA124" s="78" t="str">
        <f>REPLACE(INDEX(GroupVertices[Group],MATCH(Vertices[[#This Row],[Vertex]],GroupVertices[Vertex],0)),1,1,"")</f>
        <v>9</v>
      </c>
      <c r="BB124" s="48" t="s">
        <v>550</v>
      </c>
      <c r="BC124" s="48" t="s">
        <v>550</v>
      </c>
      <c r="BD124" s="48" t="s">
        <v>576</v>
      </c>
      <c r="BE124" s="48" t="s">
        <v>576</v>
      </c>
      <c r="BF124" s="48" t="s">
        <v>586</v>
      </c>
      <c r="BG124" s="48" t="s">
        <v>586</v>
      </c>
      <c r="BH124" s="121" t="s">
        <v>3182</v>
      </c>
      <c r="BI124" s="121" t="s">
        <v>3182</v>
      </c>
      <c r="BJ124" s="121" t="s">
        <v>3296</v>
      </c>
      <c r="BK124" s="121" t="s">
        <v>3296</v>
      </c>
      <c r="BL124" s="121">
        <v>2</v>
      </c>
      <c r="BM124" s="124">
        <v>7.142857142857143</v>
      </c>
      <c r="BN124" s="121">
        <v>0</v>
      </c>
      <c r="BO124" s="124">
        <v>0</v>
      </c>
      <c r="BP124" s="121">
        <v>0</v>
      </c>
      <c r="BQ124" s="124">
        <v>0</v>
      </c>
      <c r="BR124" s="121">
        <v>26</v>
      </c>
      <c r="BS124" s="124">
        <v>92.85714285714286</v>
      </c>
      <c r="BT124" s="121">
        <v>28</v>
      </c>
      <c r="BU124" s="2"/>
      <c r="BV124" s="3"/>
      <c r="BW124" s="3"/>
      <c r="BX124" s="3"/>
      <c r="BY124" s="3"/>
    </row>
    <row r="125" spans="1:77" ht="41.45" customHeight="1">
      <c r="A125" s="64" t="s">
        <v>303</v>
      </c>
      <c r="C125" s="65"/>
      <c r="D125" s="65" t="s">
        <v>64</v>
      </c>
      <c r="E125" s="66">
        <v>200.38612663182016</v>
      </c>
      <c r="F125" s="68">
        <v>99.78518211420729</v>
      </c>
      <c r="G125" s="100" t="s">
        <v>728</v>
      </c>
      <c r="H125" s="65"/>
      <c r="I125" s="69" t="s">
        <v>303</v>
      </c>
      <c r="J125" s="70"/>
      <c r="K125" s="70"/>
      <c r="L125" s="69" t="s">
        <v>2604</v>
      </c>
      <c r="M125" s="73">
        <v>72.5916407385195</v>
      </c>
      <c r="N125" s="74">
        <v>4944.62939453125</v>
      </c>
      <c r="O125" s="74">
        <v>9584.1611328125</v>
      </c>
      <c r="P125" s="75"/>
      <c r="Q125" s="76"/>
      <c r="R125" s="76"/>
      <c r="S125" s="86"/>
      <c r="T125" s="48">
        <v>0</v>
      </c>
      <c r="U125" s="48">
        <v>1</v>
      </c>
      <c r="V125" s="49">
        <v>0</v>
      </c>
      <c r="W125" s="49">
        <v>0.002469</v>
      </c>
      <c r="X125" s="49">
        <v>0.004316</v>
      </c>
      <c r="Y125" s="49">
        <v>0.353637</v>
      </c>
      <c r="Z125" s="49">
        <v>0</v>
      </c>
      <c r="AA125" s="49">
        <v>0</v>
      </c>
      <c r="AB125" s="71">
        <v>125</v>
      </c>
      <c r="AC125" s="71"/>
      <c r="AD125" s="72"/>
      <c r="AE125" s="78" t="s">
        <v>1584</v>
      </c>
      <c r="AF125" s="78">
        <v>2730</v>
      </c>
      <c r="AG125" s="78">
        <v>1794</v>
      </c>
      <c r="AH125" s="78">
        <v>4273</v>
      </c>
      <c r="AI125" s="78">
        <v>7343</v>
      </c>
      <c r="AJ125" s="78"/>
      <c r="AK125" s="78" t="s">
        <v>1762</v>
      </c>
      <c r="AL125" s="78" t="s">
        <v>1912</v>
      </c>
      <c r="AM125" s="78"/>
      <c r="AN125" s="78"/>
      <c r="AO125" s="80">
        <v>41284.04371527778</v>
      </c>
      <c r="AP125" s="83" t="s">
        <v>2173</v>
      </c>
      <c r="AQ125" s="78" t="b">
        <v>1</v>
      </c>
      <c r="AR125" s="78" t="b">
        <v>0</v>
      </c>
      <c r="AS125" s="78" t="b">
        <v>1</v>
      </c>
      <c r="AT125" s="78" t="s">
        <v>1401</v>
      </c>
      <c r="AU125" s="78">
        <v>84</v>
      </c>
      <c r="AV125" s="83" t="s">
        <v>2235</v>
      </c>
      <c r="AW125" s="78" t="b">
        <v>0</v>
      </c>
      <c r="AX125" s="78" t="s">
        <v>2298</v>
      </c>
      <c r="AY125" s="83" t="s">
        <v>2421</v>
      </c>
      <c r="AZ125" s="78" t="s">
        <v>66</v>
      </c>
      <c r="BA125" s="78" t="str">
        <f>REPLACE(INDEX(GroupVertices[Group],MATCH(Vertices[[#This Row],[Vertex]],GroupVertices[Vertex],0)),1,1,"")</f>
        <v>2</v>
      </c>
      <c r="BB125" s="48"/>
      <c r="BC125" s="48"/>
      <c r="BD125" s="48"/>
      <c r="BE125" s="48"/>
      <c r="BF125" s="48"/>
      <c r="BG125" s="48"/>
      <c r="BH125" s="121" t="s">
        <v>3183</v>
      </c>
      <c r="BI125" s="121" t="s">
        <v>3183</v>
      </c>
      <c r="BJ125" s="121" t="s">
        <v>3277</v>
      </c>
      <c r="BK125" s="121" t="s">
        <v>3277</v>
      </c>
      <c r="BL125" s="121">
        <v>0</v>
      </c>
      <c r="BM125" s="124">
        <v>0</v>
      </c>
      <c r="BN125" s="121">
        <v>0</v>
      </c>
      <c r="BO125" s="124">
        <v>0</v>
      </c>
      <c r="BP125" s="121">
        <v>0</v>
      </c>
      <c r="BQ125" s="124">
        <v>0</v>
      </c>
      <c r="BR125" s="121">
        <v>27</v>
      </c>
      <c r="BS125" s="124">
        <v>100</v>
      </c>
      <c r="BT125" s="121">
        <v>27</v>
      </c>
      <c r="BU125" s="2"/>
      <c r="BV125" s="3"/>
      <c r="BW125" s="3"/>
      <c r="BX125" s="3"/>
      <c r="BY125" s="3"/>
    </row>
    <row r="126" spans="1:77" ht="41.45" customHeight="1">
      <c r="A126" s="64" t="s">
        <v>304</v>
      </c>
      <c r="C126" s="65"/>
      <c r="D126" s="65" t="s">
        <v>64</v>
      </c>
      <c r="E126" s="66">
        <v>178.52825913433065</v>
      </c>
      <c r="F126" s="68">
        <v>99.90750393450409</v>
      </c>
      <c r="G126" s="100" t="s">
        <v>729</v>
      </c>
      <c r="H126" s="65"/>
      <c r="I126" s="69" t="s">
        <v>304</v>
      </c>
      <c r="J126" s="70"/>
      <c r="K126" s="70"/>
      <c r="L126" s="69" t="s">
        <v>2605</v>
      </c>
      <c r="M126" s="73">
        <v>31.825855427603113</v>
      </c>
      <c r="N126" s="74">
        <v>9591.46484375</v>
      </c>
      <c r="O126" s="74">
        <v>6875.95947265625</v>
      </c>
      <c r="P126" s="75"/>
      <c r="Q126" s="76"/>
      <c r="R126" s="76"/>
      <c r="S126" s="86"/>
      <c r="T126" s="48">
        <v>0</v>
      </c>
      <c r="U126" s="48">
        <v>2</v>
      </c>
      <c r="V126" s="49">
        <v>0</v>
      </c>
      <c r="W126" s="49">
        <v>0.002513</v>
      </c>
      <c r="X126" s="49">
        <v>0.004725</v>
      </c>
      <c r="Y126" s="49">
        <v>0.648406</v>
      </c>
      <c r="Z126" s="49">
        <v>1</v>
      </c>
      <c r="AA126" s="49">
        <v>0</v>
      </c>
      <c r="AB126" s="71">
        <v>126</v>
      </c>
      <c r="AC126" s="71"/>
      <c r="AD126" s="72"/>
      <c r="AE126" s="78" t="s">
        <v>1585</v>
      </c>
      <c r="AF126" s="78">
        <v>1245</v>
      </c>
      <c r="AG126" s="78">
        <v>781</v>
      </c>
      <c r="AH126" s="78">
        <v>2506</v>
      </c>
      <c r="AI126" s="78">
        <v>3935</v>
      </c>
      <c r="AJ126" s="78"/>
      <c r="AK126" s="78" t="s">
        <v>1763</v>
      </c>
      <c r="AL126" s="78" t="s">
        <v>1913</v>
      </c>
      <c r="AM126" s="83" t="s">
        <v>2027</v>
      </c>
      <c r="AN126" s="78"/>
      <c r="AO126" s="80">
        <v>40676.78532407407</v>
      </c>
      <c r="AP126" s="83" t="s">
        <v>2174</v>
      </c>
      <c r="AQ126" s="78" t="b">
        <v>0</v>
      </c>
      <c r="AR126" s="78" t="b">
        <v>0</v>
      </c>
      <c r="AS126" s="78" t="b">
        <v>0</v>
      </c>
      <c r="AT126" s="78" t="s">
        <v>1401</v>
      </c>
      <c r="AU126" s="78">
        <v>34</v>
      </c>
      <c r="AV126" s="83" t="s">
        <v>2235</v>
      </c>
      <c r="AW126" s="78" t="b">
        <v>0</v>
      </c>
      <c r="AX126" s="78" t="s">
        <v>2298</v>
      </c>
      <c r="AY126" s="83" t="s">
        <v>2422</v>
      </c>
      <c r="AZ126" s="78" t="s">
        <v>66</v>
      </c>
      <c r="BA126" s="78" t="str">
        <f>REPLACE(INDEX(GroupVertices[Group],MATCH(Vertices[[#This Row],[Vertex]],GroupVertices[Vertex],0)),1,1,"")</f>
        <v>5</v>
      </c>
      <c r="BB126" s="48" t="s">
        <v>548</v>
      </c>
      <c r="BC126" s="48" t="s">
        <v>548</v>
      </c>
      <c r="BD126" s="48" t="s">
        <v>577</v>
      </c>
      <c r="BE126" s="48" t="s">
        <v>577</v>
      </c>
      <c r="BF126" s="48" t="s">
        <v>586</v>
      </c>
      <c r="BG126" s="48" t="s">
        <v>586</v>
      </c>
      <c r="BH126" s="121" t="s">
        <v>3179</v>
      </c>
      <c r="BI126" s="121" t="s">
        <v>3179</v>
      </c>
      <c r="BJ126" s="121" t="s">
        <v>3293</v>
      </c>
      <c r="BK126" s="121" t="s">
        <v>3293</v>
      </c>
      <c r="BL126" s="121">
        <v>1</v>
      </c>
      <c r="BM126" s="124">
        <v>8.333333333333334</v>
      </c>
      <c r="BN126" s="121">
        <v>0</v>
      </c>
      <c r="BO126" s="124">
        <v>0</v>
      </c>
      <c r="BP126" s="121">
        <v>0</v>
      </c>
      <c r="BQ126" s="124">
        <v>0</v>
      </c>
      <c r="BR126" s="121">
        <v>11</v>
      </c>
      <c r="BS126" s="124">
        <v>91.66666666666667</v>
      </c>
      <c r="BT126" s="121">
        <v>12</v>
      </c>
      <c r="BU126" s="2"/>
      <c r="BV126" s="3"/>
      <c r="BW126" s="3"/>
      <c r="BX126" s="3"/>
      <c r="BY126" s="3"/>
    </row>
    <row r="127" spans="1:77" ht="41.45" customHeight="1">
      <c r="A127" s="64" t="s">
        <v>305</v>
      </c>
      <c r="C127" s="65"/>
      <c r="D127" s="65" t="s">
        <v>64</v>
      </c>
      <c r="E127" s="66">
        <v>374.0838890748513</v>
      </c>
      <c r="F127" s="68">
        <v>98.81312816219415</v>
      </c>
      <c r="G127" s="100" t="s">
        <v>730</v>
      </c>
      <c r="H127" s="65"/>
      <c r="I127" s="69" t="s">
        <v>305</v>
      </c>
      <c r="J127" s="70"/>
      <c r="K127" s="70"/>
      <c r="L127" s="69" t="s">
        <v>2606</v>
      </c>
      <c r="M127" s="73">
        <v>396.5448211460979</v>
      </c>
      <c r="N127" s="74">
        <v>504.02630615234375</v>
      </c>
      <c r="O127" s="74">
        <v>2112.099365234375</v>
      </c>
      <c r="P127" s="75"/>
      <c r="Q127" s="76"/>
      <c r="R127" s="76"/>
      <c r="S127" s="86"/>
      <c r="T127" s="48">
        <v>1</v>
      </c>
      <c r="U127" s="48">
        <v>1</v>
      </c>
      <c r="V127" s="49">
        <v>0</v>
      </c>
      <c r="W127" s="49">
        <v>0.002304</v>
      </c>
      <c r="X127" s="49">
        <v>0.00349</v>
      </c>
      <c r="Y127" s="49">
        <v>0.39461</v>
      </c>
      <c r="Z127" s="49">
        <v>0</v>
      </c>
      <c r="AA127" s="49">
        <v>1</v>
      </c>
      <c r="AB127" s="71">
        <v>127</v>
      </c>
      <c r="AC127" s="71"/>
      <c r="AD127" s="72"/>
      <c r="AE127" s="78" t="s">
        <v>1586</v>
      </c>
      <c r="AF127" s="78">
        <v>5815</v>
      </c>
      <c r="AG127" s="78">
        <v>9844</v>
      </c>
      <c r="AH127" s="78">
        <v>53063</v>
      </c>
      <c r="AI127" s="78">
        <v>61908</v>
      </c>
      <c r="AJ127" s="78"/>
      <c r="AK127" s="78" t="s">
        <v>1764</v>
      </c>
      <c r="AL127" s="83" t="s">
        <v>1914</v>
      </c>
      <c r="AM127" s="83" t="s">
        <v>2028</v>
      </c>
      <c r="AN127" s="78"/>
      <c r="AO127" s="80">
        <v>39979.91564814815</v>
      </c>
      <c r="AP127" s="83" t="s">
        <v>2175</v>
      </c>
      <c r="AQ127" s="78" t="b">
        <v>0</v>
      </c>
      <c r="AR127" s="78" t="b">
        <v>0</v>
      </c>
      <c r="AS127" s="78" t="b">
        <v>0</v>
      </c>
      <c r="AT127" s="78" t="s">
        <v>1401</v>
      </c>
      <c r="AU127" s="78">
        <v>373</v>
      </c>
      <c r="AV127" s="83" t="s">
        <v>2234</v>
      </c>
      <c r="AW127" s="78" t="b">
        <v>0</v>
      </c>
      <c r="AX127" s="78" t="s">
        <v>2298</v>
      </c>
      <c r="AY127" s="83" t="s">
        <v>2423</v>
      </c>
      <c r="AZ127" s="78" t="s">
        <v>66</v>
      </c>
      <c r="BA127" s="78" t="str">
        <f>REPLACE(INDEX(GroupVertices[Group],MATCH(Vertices[[#This Row],[Vertex]],GroupVertices[Vertex],0)),1,1,"")</f>
        <v>1</v>
      </c>
      <c r="BB127" s="48"/>
      <c r="BC127" s="48"/>
      <c r="BD127" s="48"/>
      <c r="BE127" s="48"/>
      <c r="BF127" s="48" t="s">
        <v>589</v>
      </c>
      <c r="BG127" s="48" t="s">
        <v>589</v>
      </c>
      <c r="BH127" s="121" t="s">
        <v>3138</v>
      </c>
      <c r="BI127" s="121" t="s">
        <v>3138</v>
      </c>
      <c r="BJ127" s="121" t="s">
        <v>3254</v>
      </c>
      <c r="BK127" s="121" t="s">
        <v>3254</v>
      </c>
      <c r="BL127" s="121">
        <v>2</v>
      </c>
      <c r="BM127" s="124">
        <v>9.090909090909092</v>
      </c>
      <c r="BN127" s="121">
        <v>2</v>
      </c>
      <c r="BO127" s="124">
        <v>9.090909090909092</v>
      </c>
      <c r="BP127" s="121">
        <v>0</v>
      </c>
      <c r="BQ127" s="124">
        <v>0</v>
      </c>
      <c r="BR127" s="121">
        <v>18</v>
      </c>
      <c r="BS127" s="124">
        <v>81.81818181818181</v>
      </c>
      <c r="BT127" s="121">
        <v>22</v>
      </c>
      <c r="BU127" s="2"/>
      <c r="BV127" s="3"/>
      <c r="BW127" s="3"/>
      <c r="BX127" s="3"/>
      <c r="BY127" s="3"/>
    </row>
    <row r="128" spans="1:77" ht="41.45" customHeight="1">
      <c r="A128" s="64" t="s">
        <v>307</v>
      </c>
      <c r="C128" s="65"/>
      <c r="D128" s="65" t="s">
        <v>64</v>
      </c>
      <c r="E128" s="66">
        <v>250.79084378299046</v>
      </c>
      <c r="F128" s="68">
        <v>99.50310534005789</v>
      </c>
      <c r="G128" s="100" t="s">
        <v>731</v>
      </c>
      <c r="H128" s="65"/>
      <c r="I128" s="69" t="s">
        <v>307</v>
      </c>
      <c r="J128" s="70"/>
      <c r="K128" s="70"/>
      <c r="L128" s="69" t="s">
        <v>2607</v>
      </c>
      <c r="M128" s="73">
        <v>166.59842700337703</v>
      </c>
      <c r="N128" s="74">
        <v>4490.02099609375</v>
      </c>
      <c r="O128" s="74">
        <v>4405.34619140625</v>
      </c>
      <c r="P128" s="75"/>
      <c r="Q128" s="76"/>
      <c r="R128" s="76"/>
      <c r="S128" s="86"/>
      <c r="T128" s="48">
        <v>0</v>
      </c>
      <c r="U128" s="48">
        <v>1</v>
      </c>
      <c r="V128" s="49">
        <v>0</v>
      </c>
      <c r="W128" s="49">
        <v>0.002469</v>
      </c>
      <c r="X128" s="49">
        <v>0.004316</v>
      </c>
      <c r="Y128" s="49">
        <v>0.353637</v>
      </c>
      <c r="Z128" s="49">
        <v>0</v>
      </c>
      <c r="AA128" s="49">
        <v>0</v>
      </c>
      <c r="AB128" s="71">
        <v>128</v>
      </c>
      <c r="AC128" s="71"/>
      <c r="AD128" s="72"/>
      <c r="AE128" s="78" t="s">
        <v>1587</v>
      </c>
      <c r="AF128" s="78">
        <v>2656</v>
      </c>
      <c r="AG128" s="78">
        <v>4130</v>
      </c>
      <c r="AH128" s="78">
        <v>15285</v>
      </c>
      <c r="AI128" s="78">
        <v>23696</v>
      </c>
      <c r="AJ128" s="78"/>
      <c r="AK128" s="78" t="s">
        <v>1765</v>
      </c>
      <c r="AL128" s="78" t="s">
        <v>1915</v>
      </c>
      <c r="AM128" s="78"/>
      <c r="AN128" s="78"/>
      <c r="AO128" s="80">
        <v>39488.82994212963</v>
      </c>
      <c r="AP128" s="83" t="s">
        <v>2176</v>
      </c>
      <c r="AQ128" s="78" t="b">
        <v>0</v>
      </c>
      <c r="AR128" s="78" t="b">
        <v>0</v>
      </c>
      <c r="AS128" s="78" t="b">
        <v>1</v>
      </c>
      <c r="AT128" s="78" t="s">
        <v>1401</v>
      </c>
      <c r="AU128" s="78">
        <v>221</v>
      </c>
      <c r="AV128" s="83" t="s">
        <v>2244</v>
      </c>
      <c r="AW128" s="78" t="b">
        <v>0</v>
      </c>
      <c r="AX128" s="78" t="s">
        <v>2298</v>
      </c>
      <c r="AY128" s="83" t="s">
        <v>2424</v>
      </c>
      <c r="AZ128" s="78" t="s">
        <v>66</v>
      </c>
      <c r="BA128" s="78" t="str">
        <f>REPLACE(INDEX(GroupVertices[Group],MATCH(Vertices[[#This Row],[Vertex]],GroupVertices[Vertex],0)),1,1,"")</f>
        <v>2</v>
      </c>
      <c r="BB128" s="48"/>
      <c r="BC128" s="48"/>
      <c r="BD128" s="48"/>
      <c r="BE128" s="48"/>
      <c r="BF128" s="48" t="s">
        <v>586</v>
      </c>
      <c r="BG128" s="48" t="s">
        <v>586</v>
      </c>
      <c r="BH128" s="121" t="s">
        <v>3184</v>
      </c>
      <c r="BI128" s="121" t="s">
        <v>3184</v>
      </c>
      <c r="BJ128" s="121" t="s">
        <v>3297</v>
      </c>
      <c r="BK128" s="121" t="s">
        <v>3297</v>
      </c>
      <c r="BL128" s="121">
        <v>4</v>
      </c>
      <c r="BM128" s="124">
        <v>12.121212121212121</v>
      </c>
      <c r="BN128" s="121">
        <v>0</v>
      </c>
      <c r="BO128" s="124">
        <v>0</v>
      </c>
      <c r="BP128" s="121">
        <v>0</v>
      </c>
      <c r="BQ128" s="124">
        <v>0</v>
      </c>
      <c r="BR128" s="121">
        <v>29</v>
      </c>
      <c r="BS128" s="124">
        <v>87.87878787878788</v>
      </c>
      <c r="BT128" s="121">
        <v>33</v>
      </c>
      <c r="BU128" s="2"/>
      <c r="BV128" s="3"/>
      <c r="BW128" s="3"/>
      <c r="BX128" s="3"/>
      <c r="BY128" s="3"/>
    </row>
    <row r="129" spans="1:77" ht="41.45" customHeight="1">
      <c r="A129" s="64" t="s">
        <v>310</v>
      </c>
      <c r="C129" s="65"/>
      <c r="D129" s="65" t="s">
        <v>64</v>
      </c>
      <c r="E129" s="66">
        <v>163.2514869840616</v>
      </c>
      <c r="F129" s="68">
        <v>99.99299638146375</v>
      </c>
      <c r="G129" s="100" t="s">
        <v>734</v>
      </c>
      <c r="H129" s="65"/>
      <c r="I129" s="69" t="s">
        <v>310</v>
      </c>
      <c r="J129" s="70"/>
      <c r="K129" s="70"/>
      <c r="L129" s="69" t="s">
        <v>2608</v>
      </c>
      <c r="M129" s="73">
        <v>3.3340726041788256</v>
      </c>
      <c r="N129" s="74">
        <v>5246.47119140625</v>
      </c>
      <c r="O129" s="74">
        <v>4514.68701171875</v>
      </c>
      <c r="P129" s="75"/>
      <c r="Q129" s="76"/>
      <c r="R129" s="76"/>
      <c r="S129" s="86"/>
      <c r="T129" s="48">
        <v>0</v>
      </c>
      <c r="U129" s="48">
        <v>1</v>
      </c>
      <c r="V129" s="49">
        <v>0</v>
      </c>
      <c r="W129" s="49">
        <v>0.002469</v>
      </c>
      <c r="X129" s="49">
        <v>0.004316</v>
      </c>
      <c r="Y129" s="49">
        <v>0.353637</v>
      </c>
      <c r="Z129" s="49">
        <v>0</v>
      </c>
      <c r="AA129" s="49">
        <v>0</v>
      </c>
      <c r="AB129" s="71">
        <v>129</v>
      </c>
      <c r="AC129" s="71"/>
      <c r="AD129" s="72"/>
      <c r="AE129" s="78" t="s">
        <v>1588</v>
      </c>
      <c r="AF129" s="78">
        <v>116</v>
      </c>
      <c r="AG129" s="78">
        <v>73</v>
      </c>
      <c r="AH129" s="78">
        <v>56</v>
      </c>
      <c r="AI129" s="78">
        <v>69</v>
      </c>
      <c r="AJ129" s="78"/>
      <c r="AK129" s="78"/>
      <c r="AL129" s="78"/>
      <c r="AM129" s="78"/>
      <c r="AN129" s="78"/>
      <c r="AO129" s="80">
        <v>40244.86429398148</v>
      </c>
      <c r="AP129" s="78"/>
      <c r="AQ129" s="78" t="b">
        <v>1</v>
      </c>
      <c r="AR129" s="78" t="b">
        <v>0</v>
      </c>
      <c r="AS129" s="78" t="b">
        <v>0</v>
      </c>
      <c r="AT129" s="78" t="s">
        <v>1401</v>
      </c>
      <c r="AU129" s="78">
        <v>0</v>
      </c>
      <c r="AV129" s="83" t="s">
        <v>2235</v>
      </c>
      <c r="AW129" s="78" t="b">
        <v>0</v>
      </c>
      <c r="AX129" s="78" t="s">
        <v>2298</v>
      </c>
      <c r="AY129" s="83" t="s">
        <v>2425</v>
      </c>
      <c r="AZ129" s="78" t="s">
        <v>66</v>
      </c>
      <c r="BA129" s="78" t="str">
        <f>REPLACE(INDEX(GroupVertices[Group],MATCH(Vertices[[#This Row],[Vertex]],GroupVertices[Vertex],0)),1,1,"")</f>
        <v>2</v>
      </c>
      <c r="BB129" s="48"/>
      <c r="BC129" s="48"/>
      <c r="BD129" s="48"/>
      <c r="BE129" s="48"/>
      <c r="BF129" s="48" t="s">
        <v>586</v>
      </c>
      <c r="BG129" s="48" t="s">
        <v>586</v>
      </c>
      <c r="BH129" s="121" t="s">
        <v>3185</v>
      </c>
      <c r="BI129" s="121" t="s">
        <v>3185</v>
      </c>
      <c r="BJ129" s="121" t="s">
        <v>3298</v>
      </c>
      <c r="BK129" s="121" t="s">
        <v>3298</v>
      </c>
      <c r="BL129" s="121">
        <v>0</v>
      </c>
      <c r="BM129" s="124">
        <v>0</v>
      </c>
      <c r="BN129" s="121">
        <v>0</v>
      </c>
      <c r="BO129" s="124">
        <v>0</v>
      </c>
      <c r="BP129" s="121">
        <v>0</v>
      </c>
      <c r="BQ129" s="124">
        <v>0</v>
      </c>
      <c r="BR129" s="121">
        <v>19</v>
      </c>
      <c r="BS129" s="124">
        <v>100</v>
      </c>
      <c r="BT129" s="121">
        <v>19</v>
      </c>
      <c r="BU129" s="2"/>
      <c r="BV129" s="3"/>
      <c r="BW129" s="3"/>
      <c r="BX129" s="3"/>
      <c r="BY129" s="3"/>
    </row>
    <row r="130" spans="1:77" ht="41.45" customHeight="1">
      <c r="A130" s="64" t="s">
        <v>311</v>
      </c>
      <c r="C130" s="65"/>
      <c r="D130" s="65" t="s">
        <v>64</v>
      </c>
      <c r="E130" s="66">
        <v>169.35788037181038</v>
      </c>
      <c r="F130" s="68">
        <v>99.95882355308864</v>
      </c>
      <c r="G130" s="100" t="s">
        <v>735</v>
      </c>
      <c r="H130" s="65"/>
      <c r="I130" s="69" t="s">
        <v>311</v>
      </c>
      <c r="J130" s="70"/>
      <c r="K130" s="70"/>
      <c r="L130" s="69" t="s">
        <v>2609</v>
      </c>
      <c r="M130" s="73">
        <v>14.722737207327235</v>
      </c>
      <c r="N130" s="74">
        <v>2882.957763671875</v>
      </c>
      <c r="O130" s="74">
        <v>6632.72021484375</v>
      </c>
      <c r="P130" s="75"/>
      <c r="Q130" s="76"/>
      <c r="R130" s="76"/>
      <c r="S130" s="86"/>
      <c r="T130" s="48">
        <v>0</v>
      </c>
      <c r="U130" s="48">
        <v>1</v>
      </c>
      <c r="V130" s="49">
        <v>0</v>
      </c>
      <c r="W130" s="49">
        <v>0.002304</v>
      </c>
      <c r="X130" s="49">
        <v>0.00349</v>
      </c>
      <c r="Y130" s="49">
        <v>0.39461</v>
      </c>
      <c r="Z130" s="49">
        <v>0</v>
      </c>
      <c r="AA130" s="49">
        <v>0</v>
      </c>
      <c r="AB130" s="71">
        <v>130</v>
      </c>
      <c r="AC130" s="71"/>
      <c r="AD130" s="72"/>
      <c r="AE130" s="78" t="s">
        <v>1589</v>
      </c>
      <c r="AF130" s="78">
        <v>302</v>
      </c>
      <c r="AG130" s="78">
        <v>356</v>
      </c>
      <c r="AH130" s="78">
        <v>1840</v>
      </c>
      <c r="AI130" s="78">
        <v>5041</v>
      </c>
      <c r="AJ130" s="78"/>
      <c r="AK130" s="78" t="s">
        <v>1766</v>
      </c>
      <c r="AL130" s="78" t="s">
        <v>1916</v>
      </c>
      <c r="AM130" s="78"/>
      <c r="AN130" s="78"/>
      <c r="AO130" s="80">
        <v>42171.62700231482</v>
      </c>
      <c r="AP130" s="83" t="s">
        <v>2177</v>
      </c>
      <c r="AQ130" s="78" t="b">
        <v>0</v>
      </c>
      <c r="AR130" s="78" t="b">
        <v>0</v>
      </c>
      <c r="AS130" s="78" t="b">
        <v>0</v>
      </c>
      <c r="AT130" s="78" t="s">
        <v>1401</v>
      </c>
      <c r="AU130" s="78">
        <v>22</v>
      </c>
      <c r="AV130" s="83" t="s">
        <v>2235</v>
      </c>
      <c r="AW130" s="78" t="b">
        <v>0</v>
      </c>
      <c r="AX130" s="78" t="s">
        <v>2298</v>
      </c>
      <c r="AY130" s="83" t="s">
        <v>2426</v>
      </c>
      <c r="AZ130" s="78" t="s">
        <v>66</v>
      </c>
      <c r="BA130" s="78" t="str">
        <f>REPLACE(INDEX(GroupVertices[Group],MATCH(Vertices[[#This Row],[Vertex]],GroupVertices[Vertex],0)),1,1,"")</f>
        <v>1</v>
      </c>
      <c r="BB130" s="48"/>
      <c r="BC130" s="48"/>
      <c r="BD130" s="48"/>
      <c r="BE130" s="48"/>
      <c r="BF130" s="48"/>
      <c r="BG130" s="48"/>
      <c r="BH130" s="121" t="s">
        <v>3163</v>
      </c>
      <c r="BI130" s="121" t="s">
        <v>3163</v>
      </c>
      <c r="BJ130" s="121" t="s">
        <v>3278</v>
      </c>
      <c r="BK130" s="121" t="s">
        <v>3278</v>
      </c>
      <c r="BL130" s="121">
        <v>0</v>
      </c>
      <c r="BM130" s="124">
        <v>0</v>
      </c>
      <c r="BN130" s="121">
        <v>1</v>
      </c>
      <c r="BO130" s="124">
        <v>4.166666666666667</v>
      </c>
      <c r="BP130" s="121">
        <v>0</v>
      </c>
      <c r="BQ130" s="124">
        <v>0</v>
      </c>
      <c r="BR130" s="121">
        <v>23</v>
      </c>
      <c r="BS130" s="124">
        <v>95.83333333333333</v>
      </c>
      <c r="BT130" s="121">
        <v>24</v>
      </c>
      <c r="BU130" s="2"/>
      <c r="BV130" s="3"/>
      <c r="BW130" s="3"/>
      <c r="BX130" s="3"/>
      <c r="BY130" s="3"/>
    </row>
    <row r="131" spans="1:77" ht="41.45" customHeight="1">
      <c r="A131" s="64" t="s">
        <v>312</v>
      </c>
      <c r="C131" s="65"/>
      <c r="D131" s="65" t="s">
        <v>64</v>
      </c>
      <c r="E131" s="66">
        <v>185.92929422972938</v>
      </c>
      <c r="F131" s="68">
        <v>99.86608598350527</v>
      </c>
      <c r="G131" s="100" t="s">
        <v>736</v>
      </c>
      <c r="H131" s="65"/>
      <c r="I131" s="69" t="s">
        <v>312</v>
      </c>
      <c r="J131" s="70"/>
      <c r="K131" s="70"/>
      <c r="L131" s="69" t="s">
        <v>2610</v>
      </c>
      <c r="M131" s="73">
        <v>45.62907789714341</v>
      </c>
      <c r="N131" s="74">
        <v>3119.982177734375</v>
      </c>
      <c r="O131" s="74">
        <v>5368.62841796875</v>
      </c>
      <c r="P131" s="75"/>
      <c r="Q131" s="76"/>
      <c r="R131" s="76"/>
      <c r="S131" s="86"/>
      <c r="T131" s="48">
        <v>0</v>
      </c>
      <c r="U131" s="48">
        <v>1</v>
      </c>
      <c r="V131" s="49">
        <v>0</v>
      </c>
      <c r="W131" s="49">
        <v>0.002304</v>
      </c>
      <c r="X131" s="49">
        <v>0.00349</v>
      </c>
      <c r="Y131" s="49">
        <v>0.39461</v>
      </c>
      <c r="Z131" s="49">
        <v>0</v>
      </c>
      <c r="AA131" s="49">
        <v>0</v>
      </c>
      <c r="AB131" s="71">
        <v>131</v>
      </c>
      <c r="AC131" s="71"/>
      <c r="AD131" s="72"/>
      <c r="AE131" s="78" t="s">
        <v>1590</v>
      </c>
      <c r="AF131" s="78">
        <v>1139</v>
      </c>
      <c r="AG131" s="78">
        <v>1124</v>
      </c>
      <c r="AH131" s="78">
        <v>3632</v>
      </c>
      <c r="AI131" s="78">
        <v>1112</v>
      </c>
      <c r="AJ131" s="78"/>
      <c r="AK131" s="78" t="s">
        <v>1767</v>
      </c>
      <c r="AL131" s="78" t="s">
        <v>1917</v>
      </c>
      <c r="AM131" s="78"/>
      <c r="AN131" s="78"/>
      <c r="AO131" s="80">
        <v>39924.19561342592</v>
      </c>
      <c r="AP131" s="83" t="s">
        <v>2178</v>
      </c>
      <c r="AQ131" s="78" t="b">
        <v>0</v>
      </c>
      <c r="AR131" s="78" t="b">
        <v>0</v>
      </c>
      <c r="AS131" s="78" t="b">
        <v>1</v>
      </c>
      <c r="AT131" s="78" t="s">
        <v>1401</v>
      </c>
      <c r="AU131" s="78">
        <v>44</v>
      </c>
      <c r="AV131" s="83" t="s">
        <v>2242</v>
      </c>
      <c r="AW131" s="78" t="b">
        <v>0</v>
      </c>
      <c r="AX131" s="78" t="s">
        <v>2298</v>
      </c>
      <c r="AY131" s="83" t="s">
        <v>2427</v>
      </c>
      <c r="AZ131" s="78" t="s">
        <v>66</v>
      </c>
      <c r="BA131" s="78" t="str">
        <f>REPLACE(INDEX(GroupVertices[Group],MATCH(Vertices[[#This Row],[Vertex]],GroupVertices[Vertex],0)),1,1,"")</f>
        <v>1</v>
      </c>
      <c r="BB131" s="48"/>
      <c r="BC131" s="48"/>
      <c r="BD131" s="48"/>
      <c r="BE131" s="48"/>
      <c r="BF131" s="48"/>
      <c r="BG131" s="48"/>
      <c r="BH131" s="121" t="s">
        <v>3163</v>
      </c>
      <c r="BI131" s="121" t="s">
        <v>3163</v>
      </c>
      <c r="BJ131" s="121" t="s">
        <v>3278</v>
      </c>
      <c r="BK131" s="121" t="s">
        <v>3278</v>
      </c>
      <c r="BL131" s="121">
        <v>0</v>
      </c>
      <c r="BM131" s="124">
        <v>0</v>
      </c>
      <c r="BN131" s="121">
        <v>1</v>
      </c>
      <c r="BO131" s="124">
        <v>4.166666666666667</v>
      </c>
      <c r="BP131" s="121">
        <v>0</v>
      </c>
      <c r="BQ131" s="124">
        <v>0</v>
      </c>
      <c r="BR131" s="121">
        <v>23</v>
      </c>
      <c r="BS131" s="124">
        <v>95.83333333333333</v>
      </c>
      <c r="BT131" s="121">
        <v>24</v>
      </c>
      <c r="BU131" s="2"/>
      <c r="BV131" s="3"/>
      <c r="BW131" s="3"/>
      <c r="BX131" s="3"/>
      <c r="BY131" s="3"/>
    </row>
    <row r="132" spans="1:77" ht="41.45" customHeight="1">
      <c r="A132" s="64" t="s">
        <v>313</v>
      </c>
      <c r="C132" s="65"/>
      <c r="D132" s="65" t="s">
        <v>64</v>
      </c>
      <c r="E132" s="66">
        <v>185.86456214434688</v>
      </c>
      <c r="F132" s="68">
        <v>99.86644823963645</v>
      </c>
      <c r="G132" s="100" t="s">
        <v>737</v>
      </c>
      <c r="H132" s="65"/>
      <c r="I132" s="69" t="s">
        <v>313</v>
      </c>
      <c r="J132" s="70"/>
      <c r="K132" s="70"/>
      <c r="L132" s="69" t="s">
        <v>2611</v>
      </c>
      <c r="M132" s="73">
        <v>45.508350003823814</v>
      </c>
      <c r="N132" s="74">
        <v>464.9483947753906</v>
      </c>
      <c r="O132" s="74">
        <v>7320.568359375</v>
      </c>
      <c r="P132" s="75"/>
      <c r="Q132" s="76"/>
      <c r="R132" s="76"/>
      <c r="S132" s="86"/>
      <c r="T132" s="48">
        <v>0</v>
      </c>
      <c r="U132" s="48">
        <v>1</v>
      </c>
      <c r="V132" s="49">
        <v>0</v>
      </c>
      <c r="W132" s="49">
        <v>0.002304</v>
      </c>
      <c r="X132" s="49">
        <v>0.00349</v>
      </c>
      <c r="Y132" s="49">
        <v>0.39461</v>
      </c>
      <c r="Z132" s="49">
        <v>0</v>
      </c>
      <c r="AA132" s="49">
        <v>0</v>
      </c>
      <c r="AB132" s="71">
        <v>132</v>
      </c>
      <c r="AC132" s="71"/>
      <c r="AD132" s="72"/>
      <c r="AE132" s="78" t="s">
        <v>1591</v>
      </c>
      <c r="AF132" s="78">
        <v>928</v>
      </c>
      <c r="AG132" s="78">
        <v>1121</v>
      </c>
      <c r="AH132" s="78">
        <v>10862</v>
      </c>
      <c r="AI132" s="78">
        <v>9797</v>
      </c>
      <c r="AJ132" s="78"/>
      <c r="AK132" s="78" t="s">
        <v>1768</v>
      </c>
      <c r="AL132" s="78" t="s">
        <v>1892</v>
      </c>
      <c r="AM132" s="78"/>
      <c r="AN132" s="78"/>
      <c r="AO132" s="80">
        <v>40577.17417824074</v>
      </c>
      <c r="AP132" s="83" t="s">
        <v>2179</v>
      </c>
      <c r="AQ132" s="78" t="b">
        <v>0</v>
      </c>
      <c r="AR132" s="78" t="b">
        <v>0</v>
      </c>
      <c r="AS132" s="78" t="b">
        <v>1</v>
      </c>
      <c r="AT132" s="78" t="s">
        <v>1401</v>
      </c>
      <c r="AU132" s="78">
        <v>51</v>
      </c>
      <c r="AV132" s="83" t="s">
        <v>2235</v>
      </c>
      <c r="AW132" s="78" t="b">
        <v>0</v>
      </c>
      <c r="AX132" s="78" t="s">
        <v>2298</v>
      </c>
      <c r="AY132" s="83" t="s">
        <v>2428</v>
      </c>
      <c r="AZ132" s="78" t="s">
        <v>66</v>
      </c>
      <c r="BA132" s="78" t="str">
        <f>REPLACE(INDEX(GroupVertices[Group],MATCH(Vertices[[#This Row],[Vertex]],GroupVertices[Vertex],0)),1,1,"")</f>
        <v>1</v>
      </c>
      <c r="BB132" s="48"/>
      <c r="BC132" s="48"/>
      <c r="BD132" s="48"/>
      <c r="BE132" s="48"/>
      <c r="BF132" s="48" t="s">
        <v>584</v>
      </c>
      <c r="BG132" s="48" t="s">
        <v>584</v>
      </c>
      <c r="BH132" s="121" t="s">
        <v>3178</v>
      </c>
      <c r="BI132" s="121" t="s">
        <v>3178</v>
      </c>
      <c r="BJ132" s="121" t="s">
        <v>3292</v>
      </c>
      <c r="BK132" s="121" t="s">
        <v>3292</v>
      </c>
      <c r="BL132" s="121">
        <v>2</v>
      </c>
      <c r="BM132" s="124">
        <v>10</v>
      </c>
      <c r="BN132" s="121">
        <v>0</v>
      </c>
      <c r="BO132" s="124">
        <v>0</v>
      </c>
      <c r="BP132" s="121">
        <v>0</v>
      </c>
      <c r="BQ132" s="124">
        <v>0</v>
      </c>
      <c r="BR132" s="121">
        <v>18</v>
      </c>
      <c r="BS132" s="124">
        <v>90</v>
      </c>
      <c r="BT132" s="121">
        <v>20</v>
      </c>
      <c r="BU132" s="2"/>
      <c r="BV132" s="3"/>
      <c r="BW132" s="3"/>
      <c r="BX132" s="3"/>
      <c r="BY132" s="3"/>
    </row>
    <row r="133" spans="1:77" ht="41.45" customHeight="1">
      <c r="A133" s="64" t="s">
        <v>314</v>
      </c>
      <c r="C133" s="65"/>
      <c r="D133" s="65" t="s">
        <v>64</v>
      </c>
      <c r="E133" s="66">
        <v>335.5251435486778</v>
      </c>
      <c r="F133" s="68">
        <v>99.0289120643367</v>
      </c>
      <c r="G133" s="100" t="s">
        <v>738</v>
      </c>
      <c r="H133" s="65"/>
      <c r="I133" s="69" t="s">
        <v>314</v>
      </c>
      <c r="J133" s="70"/>
      <c r="K133" s="70"/>
      <c r="L133" s="69" t="s">
        <v>2612</v>
      </c>
      <c r="M133" s="73">
        <v>324.63123935872613</v>
      </c>
      <c r="N133" s="74">
        <v>381.880615234375</v>
      </c>
      <c r="O133" s="74">
        <v>2929.6435546875</v>
      </c>
      <c r="P133" s="75"/>
      <c r="Q133" s="76"/>
      <c r="R133" s="76"/>
      <c r="S133" s="86"/>
      <c r="T133" s="48">
        <v>0</v>
      </c>
      <c r="U133" s="48">
        <v>2</v>
      </c>
      <c r="V133" s="49">
        <v>0</v>
      </c>
      <c r="W133" s="49">
        <v>0.002825</v>
      </c>
      <c r="X133" s="49">
        <v>0.007806</v>
      </c>
      <c r="Y133" s="49">
        <v>0.598246</v>
      </c>
      <c r="Z133" s="49">
        <v>1</v>
      </c>
      <c r="AA133" s="49">
        <v>0</v>
      </c>
      <c r="AB133" s="71">
        <v>133</v>
      </c>
      <c r="AC133" s="71"/>
      <c r="AD133" s="72"/>
      <c r="AE133" s="78" t="s">
        <v>1592</v>
      </c>
      <c r="AF133" s="78">
        <v>6385</v>
      </c>
      <c r="AG133" s="78">
        <v>8057</v>
      </c>
      <c r="AH133" s="78">
        <v>28726</v>
      </c>
      <c r="AI133" s="78">
        <v>61260</v>
      </c>
      <c r="AJ133" s="78"/>
      <c r="AK133" s="78" t="s">
        <v>1769</v>
      </c>
      <c r="AL133" s="78" t="s">
        <v>1918</v>
      </c>
      <c r="AM133" s="83" t="s">
        <v>2029</v>
      </c>
      <c r="AN133" s="78"/>
      <c r="AO133" s="80">
        <v>41825.76988425926</v>
      </c>
      <c r="AP133" s="83" t="s">
        <v>2180</v>
      </c>
      <c r="AQ133" s="78" t="b">
        <v>0</v>
      </c>
      <c r="AR133" s="78" t="b">
        <v>0</v>
      </c>
      <c r="AS133" s="78" t="b">
        <v>0</v>
      </c>
      <c r="AT133" s="78" t="s">
        <v>1401</v>
      </c>
      <c r="AU133" s="78">
        <v>85</v>
      </c>
      <c r="AV133" s="83" t="s">
        <v>2235</v>
      </c>
      <c r="AW133" s="78" t="b">
        <v>0</v>
      </c>
      <c r="AX133" s="78" t="s">
        <v>2298</v>
      </c>
      <c r="AY133" s="83" t="s">
        <v>2429</v>
      </c>
      <c r="AZ133" s="78" t="s">
        <v>66</v>
      </c>
      <c r="BA133" s="78" t="str">
        <f>REPLACE(INDEX(GroupVertices[Group],MATCH(Vertices[[#This Row],[Vertex]],GroupVertices[Vertex],0)),1,1,"")</f>
        <v>1</v>
      </c>
      <c r="BB133" s="48"/>
      <c r="BC133" s="48"/>
      <c r="BD133" s="48"/>
      <c r="BE133" s="48"/>
      <c r="BF133" s="48" t="s">
        <v>586</v>
      </c>
      <c r="BG133" s="48" t="s">
        <v>586</v>
      </c>
      <c r="BH133" s="121" t="s">
        <v>3186</v>
      </c>
      <c r="BI133" s="121" t="s">
        <v>3231</v>
      </c>
      <c r="BJ133" s="121" t="s">
        <v>3299</v>
      </c>
      <c r="BK133" s="121" t="s">
        <v>3299</v>
      </c>
      <c r="BL133" s="121">
        <v>7</v>
      </c>
      <c r="BM133" s="124">
        <v>8.333333333333334</v>
      </c>
      <c r="BN133" s="121">
        <v>1</v>
      </c>
      <c r="BO133" s="124">
        <v>1.1904761904761905</v>
      </c>
      <c r="BP133" s="121">
        <v>0</v>
      </c>
      <c r="BQ133" s="124">
        <v>0</v>
      </c>
      <c r="BR133" s="121">
        <v>76</v>
      </c>
      <c r="BS133" s="124">
        <v>90.47619047619048</v>
      </c>
      <c r="BT133" s="121">
        <v>84</v>
      </c>
      <c r="BU133" s="2"/>
      <c r="BV133" s="3"/>
      <c r="BW133" s="3"/>
      <c r="BX133" s="3"/>
      <c r="BY133" s="3"/>
    </row>
    <row r="134" spans="1:77" ht="41.45" customHeight="1">
      <c r="A134" s="64" t="s">
        <v>315</v>
      </c>
      <c r="C134" s="65"/>
      <c r="D134" s="65" t="s">
        <v>64</v>
      </c>
      <c r="E134" s="66">
        <v>181.07438782604217</v>
      </c>
      <c r="F134" s="68">
        <v>99.89325519334415</v>
      </c>
      <c r="G134" s="100" t="s">
        <v>739</v>
      </c>
      <c r="H134" s="65"/>
      <c r="I134" s="69" t="s">
        <v>315</v>
      </c>
      <c r="J134" s="70"/>
      <c r="K134" s="70"/>
      <c r="L134" s="69" t="s">
        <v>2613</v>
      </c>
      <c r="M134" s="73">
        <v>36.574485898173826</v>
      </c>
      <c r="N134" s="74">
        <v>5418.06396484375</v>
      </c>
      <c r="O134" s="74">
        <v>5010.1064453125</v>
      </c>
      <c r="P134" s="75"/>
      <c r="Q134" s="76"/>
      <c r="R134" s="76"/>
      <c r="S134" s="86"/>
      <c r="T134" s="48">
        <v>0</v>
      </c>
      <c r="U134" s="48">
        <v>2</v>
      </c>
      <c r="V134" s="49">
        <v>0</v>
      </c>
      <c r="W134" s="49">
        <v>0.002825</v>
      </c>
      <c r="X134" s="49">
        <v>0.007806</v>
      </c>
      <c r="Y134" s="49">
        <v>0.598246</v>
      </c>
      <c r="Z134" s="49">
        <v>1</v>
      </c>
      <c r="AA134" s="49">
        <v>0</v>
      </c>
      <c r="AB134" s="71">
        <v>134</v>
      </c>
      <c r="AC134" s="71"/>
      <c r="AD134" s="72"/>
      <c r="AE134" s="78" t="s">
        <v>1593</v>
      </c>
      <c r="AF134" s="78">
        <v>1395</v>
      </c>
      <c r="AG134" s="78">
        <v>899</v>
      </c>
      <c r="AH134" s="78">
        <v>3842</v>
      </c>
      <c r="AI134" s="78">
        <v>1607</v>
      </c>
      <c r="AJ134" s="78"/>
      <c r="AK134" s="78" t="s">
        <v>1770</v>
      </c>
      <c r="AL134" s="78" t="s">
        <v>1919</v>
      </c>
      <c r="AM134" s="78"/>
      <c r="AN134" s="78"/>
      <c r="AO134" s="80">
        <v>40073.02877314815</v>
      </c>
      <c r="AP134" s="83" t="s">
        <v>2181</v>
      </c>
      <c r="AQ134" s="78" t="b">
        <v>0</v>
      </c>
      <c r="AR134" s="78" t="b">
        <v>0</v>
      </c>
      <c r="AS134" s="78" t="b">
        <v>1</v>
      </c>
      <c r="AT134" s="78" t="s">
        <v>2232</v>
      </c>
      <c r="AU134" s="78">
        <v>77</v>
      </c>
      <c r="AV134" s="83" t="s">
        <v>2235</v>
      </c>
      <c r="AW134" s="78" t="b">
        <v>0</v>
      </c>
      <c r="AX134" s="78" t="s">
        <v>2298</v>
      </c>
      <c r="AY134" s="83" t="s">
        <v>2430</v>
      </c>
      <c r="AZ134" s="78" t="s">
        <v>66</v>
      </c>
      <c r="BA134" s="78" t="str">
        <f>REPLACE(INDEX(GroupVertices[Group],MATCH(Vertices[[#This Row],[Vertex]],GroupVertices[Vertex],0)),1,1,"")</f>
        <v>2</v>
      </c>
      <c r="BB134" s="48"/>
      <c r="BC134" s="48"/>
      <c r="BD134" s="48"/>
      <c r="BE134" s="48"/>
      <c r="BF134" s="48" t="s">
        <v>600</v>
      </c>
      <c r="BG134" s="48" t="s">
        <v>600</v>
      </c>
      <c r="BH134" s="121" t="s">
        <v>3187</v>
      </c>
      <c r="BI134" s="121" t="s">
        <v>3232</v>
      </c>
      <c r="BJ134" s="121" t="s">
        <v>3278</v>
      </c>
      <c r="BK134" s="121" t="s">
        <v>3278</v>
      </c>
      <c r="BL134" s="121">
        <v>1</v>
      </c>
      <c r="BM134" s="124">
        <v>2.5</v>
      </c>
      <c r="BN134" s="121">
        <v>1</v>
      </c>
      <c r="BO134" s="124">
        <v>2.5</v>
      </c>
      <c r="BP134" s="121">
        <v>0</v>
      </c>
      <c r="BQ134" s="124">
        <v>0</v>
      </c>
      <c r="BR134" s="121">
        <v>38</v>
      </c>
      <c r="BS134" s="124">
        <v>95</v>
      </c>
      <c r="BT134" s="121">
        <v>40</v>
      </c>
      <c r="BU134" s="2"/>
      <c r="BV134" s="3"/>
      <c r="BW134" s="3"/>
      <c r="BX134" s="3"/>
      <c r="BY134" s="3"/>
    </row>
    <row r="135" spans="1:77" ht="41.45" customHeight="1">
      <c r="A135" s="64" t="s">
        <v>316</v>
      </c>
      <c r="C135" s="65"/>
      <c r="D135" s="65" t="s">
        <v>64</v>
      </c>
      <c r="E135" s="66">
        <v>163.3593737930324</v>
      </c>
      <c r="F135" s="68">
        <v>99.99239262124512</v>
      </c>
      <c r="G135" s="100" t="s">
        <v>740</v>
      </c>
      <c r="H135" s="65"/>
      <c r="I135" s="69" t="s">
        <v>316</v>
      </c>
      <c r="J135" s="70"/>
      <c r="K135" s="70"/>
      <c r="L135" s="69" t="s">
        <v>2614</v>
      </c>
      <c r="M135" s="73">
        <v>3.535285759711483</v>
      </c>
      <c r="N135" s="74">
        <v>2022.24169921875</v>
      </c>
      <c r="O135" s="74">
        <v>4772.65576171875</v>
      </c>
      <c r="P135" s="75"/>
      <c r="Q135" s="76"/>
      <c r="R135" s="76"/>
      <c r="S135" s="86"/>
      <c r="T135" s="48">
        <v>0</v>
      </c>
      <c r="U135" s="48">
        <v>2</v>
      </c>
      <c r="V135" s="49">
        <v>0</v>
      </c>
      <c r="W135" s="49">
        <v>0.002309</v>
      </c>
      <c r="X135" s="49">
        <v>0.004622</v>
      </c>
      <c r="Y135" s="49">
        <v>0.593855</v>
      </c>
      <c r="Z135" s="49">
        <v>0.5</v>
      </c>
      <c r="AA135" s="49">
        <v>0</v>
      </c>
      <c r="AB135" s="71">
        <v>135</v>
      </c>
      <c r="AC135" s="71"/>
      <c r="AD135" s="72"/>
      <c r="AE135" s="78" t="s">
        <v>1594</v>
      </c>
      <c r="AF135" s="78">
        <v>216</v>
      </c>
      <c r="AG135" s="78">
        <v>78</v>
      </c>
      <c r="AH135" s="78">
        <v>146</v>
      </c>
      <c r="AI135" s="78">
        <v>280</v>
      </c>
      <c r="AJ135" s="78"/>
      <c r="AK135" s="78" t="s">
        <v>1771</v>
      </c>
      <c r="AL135" s="78" t="s">
        <v>1920</v>
      </c>
      <c r="AM135" s="78"/>
      <c r="AN135" s="78"/>
      <c r="AO135" s="80">
        <v>43144.14140046296</v>
      </c>
      <c r="AP135" s="78"/>
      <c r="AQ135" s="78" t="b">
        <v>1</v>
      </c>
      <c r="AR135" s="78" t="b">
        <v>0</v>
      </c>
      <c r="AS135" s="78" t="b">
        <v>1</v>
      </c>
      <c r="AT135" s="78" t="s">
        <v>1401</v>
      </c>
      <c r="AU135" s="78">
        <v>1</v>
      </c>
      <c r="AV135" s="78"/>
      <c r="AW135" s="78" t="b">
        <v>0</v>
      </c>
      <c r="AX135" s="78" t="s">
        <v>2298</v>
      </c>
      <c r="AY135" s="83" t="s">
        <v>2431</v>
      </c>
      <c r="AZ135" s="78" t="s">
        <v>66</v>
      </c>
      <c r="BA135" s="78" t="str">
        <f>REPLACE(INDEX(GroupVertices[Group],MATCH(Vertices[[#This Row],[Vertex]],GroupVertices[Vertex],0)),1,1,"")</f>
        <v>1</v>
      </c>
      <c r="BB135" s="48"/>
      <c r="BC135" s="48"/>
      <c r="BD135" s="48"/>
      <c r="BE135" s="48"/>
      <c r="BF135" s="48" t="s">
        <v>603</v>
      </c>
      <c r="BG135" s="48" t="s">
        <v>603</v>
      </c>
      <c r="BH135" s="121" t="s">
        <v>3167</v>
      </c>
      <c r="BI135" s="121" t="s">
        <v>3167</v>
      </c>
      <c r="BJ135" s="121" t="s">
        <v>3282</v>
      </c>
      <c r="BK135" s="121" t="s">
        <v>3282</v>
      </c>
      <c r="BL135" s="121">
        <v>1</v>
      </c>
      <c r="BM135" s="124">
        <v>5.2631578947368425</v>
      </c>
      <c r="BN135" s="121">
        <v>0</v>
      </c>
      <c r="BO135" s="124">
        <v>0</v>
      </c>
      <c r="BP135" s="121">
        <v>0</v>
      </c>
      <c r="BQ135" s="124">
        <v>0</v>
      </c>
      <c r="BR135" s="121">
        <v>18</v>
      </c>
      <c r="BS135" s="124">
        <v>94.73684210526316</v>
      </c>
      <c r="BT135" s="121">
        <v>19</v>
      </c>
      <c r="BU135" s="2"/>
      <c r="BV135" s="3"/>
      <c r="BW135" s="3"/>
      <c r="BX135" s="3"/>
      <c r="BY135" s="3"/>
    </row>
    <row r="136" spans="1:77" ht="41.45" customHeight="1">
      <c r="A136" s="64" t="s">
        <v>317</v>
      </c>
      <c r="C136" s="65"/>
      <c r="D136" s="65" t="s">
        <v>64</v>
      </c>
      <c r="E136" s="66">
        <v>174.12647732832093</v>
      </c>
      <c r="F136" s="68">
        <v>99.93213735142467</v>
      </c>
      <c r="G136" s="100" t="s">
        <v>741</v>
      </c>
      <c r="H136" s="65"/>
      <c r="I136" s="69" t="s">
        <v>317</v>
      </c>
      <c r="J136" s="70"/>
      <c r="K136" s="70"/>
      <c r="L136" s="69" t="s">
        <v>2615</v>
      </c>
      <c r="M136" s="73">
        <v>23.61635868187069</v>
      </c>
      <c r="N136" s="74">
        <v>589.804931640625</v>
      </c>
      <c r="O136" s="74">
        <v>5970.22021484375</v>
      </c>
      <c r="P136" s="75"/>
      <c r="Q136" s="76"/>
      <c r="R136" s="76"/>
      <c r="S136" s="86"/>
      <c r="T136" s="48">
        <v>0</v>
      </c>
      <c r="U136" s="48">
        <v>1</v>
      </c>
      <c r="V136" s="49">
        <v>0</v>
      </c>
      <c r="W136" s="49">
        <v>0.002304</v>
      </c>
      <c r="X136" s="49">
        <v>0.00349</v>
      </c>
      <c r="Y136" s="49">
        <v>0.39461</v>
      </c>
      <c r="Z136" s="49">
        <v>0</v>
      </c>
      <c r="AA136" s="49">
        <v>0</v>
      </c>
      <c r="AB136" s="71">
        <v>136</v>
      </c>
      <c r="AC136" s="71"/>
      <c r="AD136" s="72"/>
      <c r="AE136" s="78" t="s">
        <v>1595</v>
      </c>
      <c r="AF136" s="78">
        <v>233</v>
      </c>
      <c r="AG136" s="78">
        <v>577</v>
      </c>
      <c r="AH136" s="78">
        <v>4110</v>
      </c>
      <c r="AI136" s="78">
        <v>1950</v>
      </c>
      <c r="AJ136" s="78"/>
      <c r="AK136" s="78" t="s">
        <v>1772</v>
      </c>
      <c r="AL136" s="78" t="s">
        <v>1921</v>
      </c>
      <c r="AM136" s="78"/>
      <c r="AN136" s="78"/>
      <c r="AO136" s="80">
        <v>40796.788564814815</v>
      </c>
      <c r="AP136" s="83" t="s">
        <v>2182</v>
      </c>
      <c r="AQ136" s="78" t="b">
        <v>0</v>
      </c>
      <c r="AR136" s="78" t="b">
        <v>0</v>
      </c>
      <c r="AS136" s="78" t="b">
        <v>1</v>
      </c>
      <c r="AT136" s="78" t="s">
        <v>1401</v>
      </c>
      <c r="AU136" s="78">
        <v>1</v>
      </c>
      <c r="AV136" s="83" t="s">
        <v>2235</v>
      </c>
      <c r="AW136" s="78" t="b">
        <v>0</v>
      </c>
      <c r="AX136" s="78" t="s">
        <v>2298</v>
      </c>
      <c r="AY136" s="83" t="s">
        <v>2432</v>
      </c>
      <c r="AZ136" s="78" t="s">
        <v>66</v>
      </c>
      <c r="BA136" s="78" t="str">
        <f>REPLACE(INDEX(GroupVertices[Group],MATCH(Vertices[[#This Row],[Vertex]],GroupVertices[Vertex],0)),1,1,"")</f>
        <v>1</v>
      </c>
      <c r="BB136" s="48"/>
      <c r="BC136" s="48"/>
      <c r="BD136" s="48"/>
      <c r="BE136" s="48"/>
      <c r="BF136" s="48"/>
      <c r="BG136" s="48"/>
      <c r="BH136" s="121" t="s">
        <v>3163</v>
      </c>
      <c r="BI136" s="121" t="s">
        <v>3163</v>
      </c>
      <c r="BJ136" s="121" t="s">
        <v>3278</v>
      </c>
      <c r="BK136" s="121" t="s">
        <v>3278</v>
      </c>
      <c r="BL136" s="121">
        <v>0</v>
      </c>
      <c r="BM136" s="124">
        <v>0</v>
      </c>
      <c r="BN136" s="121">
        <v>1</v>
      </c>
      <c r="BO136" s="124">
        <v>4.166666666666667</v>
      </c>
      <c r="BP136" s="121">
        <v>0</v>
      </c>
      <c r="BQ136" s="124">
        <v>0</v>
      </c>
      <c r="BR136" s="121">
        <v>23</v>
      </c>
      <c r="BS136" s="124">
        <v>95.83333333333333</v>
      </c>
      <c r="BT136" s="121">
        <v>24</v>
      </c>
      <c r="BU136" s="2"/>
      <c r="BV136" s="3"/>
      <c r="BW136" s="3"/>
      <c r="BX136" s="3"/>
      <c r="BY136" s="3"/>
    </row>
    <row r="137" spans="1:77" ht="41.45" customHeight="1">
      <c r="A137" s="64" t="s">
        <v>318</v>
      </c>
      <c r="C137" s="65"/>
      <c r="D137" s="65" t="s">
        <v>64</v>
      </c>
      <c r="E137" s="66">
        <v>166.7254422329222</v>
      </c>
      <c r="F137" s="68">
        <v>99.97355530242349</v>
      </c>
      <c r="G137" s="100" t="s">
        <v>742</v>
      </c>
      <c r="H137" s="65"/>
      <c r="I137" s="69" t="s">
        <v>318</v>
      </c>
      <c r="J137" s="70"/>
      <c r="K137" s="70"/>
      <c r="L137" s="69" t="s">
        <v>2616</v>
      </c>
      <c r="M137" s="73">
        <v>9.813136212330393</v>
      </c>
      <c r="N137" s="74">
        <v>1964.4981689453125</v>
      </c>
      <c r="O137" s="74">
        <v>8501.611328125</v>
      </c>
      <c r="P137" s="75"/>
      <c r="Q137" s="76"/>
      <c r="R137" s="76"/>
      <c r="S137" s="86"/>
      <c r="T137" s="48">
        <v>0</v>
      </c>
      <c r="U137" s="48">
        <v>1</v>
      </c>
      <c r="V137" s="49">
        <v>0</v>
      </c>
      <c r="W137" s="49">
        <v>0.002304</v>
      </c>
      <c r="X137" s="49">
        <v>0.00349</v>
      </c>
      <c r="Y137" s="49">
        <v>0.39461</v>
      </c>
      <c r="Z137" s="49">
        <v>0</v>
      </c>
      <c r="AA137" s="49">
        <v>0</v>
      </c>
      <c r="AB137" s="71">
        <v>137</v>
      </c>
      <c r="AC137" s="71"/>
      <c r="AD137" s="72"/>
      <c r="AE137" s="78" t="s">
        <v>1596</v>
      </c>
      <c r="AF137" s="78">
        <v>557</v>
      </c>
      <c r="AG137" s="78">
        <v>234</v>
      </c>
      <c r="AH137" s="78">
        <v>1083</v>
      </c>
      <c r="AI137" s="78">
        <v>2222</v>
      </c>
      <c r="AJ137" s="78"/>
      <c r="AK137" s="78" t="s">
        <v>1773</v>
      </c>
      <c r="AL137" s="78"/>
      <c r="AM137" s="78"/>
      <c r="AN137" s="78"/>
      <c r="AO137" s="80">
        <v>42302.66297453704</v>
      </c>
      <c r="AP137" s="83" t="s">
        <v>2183</v>
      </c>
      <c r="AQ137" s="78" t="b">
        <v>1</v>
      </c>
      <c r="AR137" s="78" t="b">
        <v>0</v>
      </c>
      <c r="AS137" s="78" t="b">
        <v>1</v>
      </c>
      <c r="AT137" s="78" t="s">
        <v>1401</v>
      </c>
      <c r="AU137" s="78">
        <v>13</v>
      </c>
      <c r="AV137" s="83" t="s">
        <v>2235</v>
      </c>
      <c r="AW137" s="78" t="b">
        <v>0</v>
      </c>
      <c r="AX137" s="78" t="s">
        <v>2298</v>
      </c>
      <c r="AY137" s="83" t="s">
        <v>2433</v>
      </c>
      <c r="AZ137" s="78" t="s">
        <v>66</v>
      </c>
      <c r="BA137" s="78" t="str">
        <f>REPLACE(INDEX(GroupVertices[Group],MATCH(Vertices[[#This Row],[Vertex]],GroupVertices[Vertex],0)),1,1,"")</f>
        <v>1</v>
      </c>
      <c r="BB137" s="48"/>
      <c r="BC137" s="48"/>
      <c r="BD137" s="48"/>
      <c r="BE137" s="48"/>
      <c r="BF137" s="48"/>
      <c r="BG137" s="48"/>
      <c r="BH137" s="121" t="s">
        <v>3163</v>
      </c>
      <c r="BI137" s="121" t="s">
        <v>3163</v>
      </c>
      <c r="BJ137" s="121" t="s">
        <v>3278</v>
      </c>
      <c r="BK137" s="121" t="s">
        <v>3278</v>
      </c>
      <c r="BL137" s="121">
        <v>0</v>
      </c>
      <c r="BM137" s="124">
        <v>0</v>
      </c>
      <c r="BN137" s="121">
        <v>1</v>
      </c>
      <c r="BO137" s="124">
        <v>4.166666666666667</v>
      </c>
      <c r="BP137" s="121">
        <v>0</v>
      </c>
      <c r="BQ137" s="124">
        <v>0</v>
      </c>
      <c r="BR137" s="121">
        <v>23</v>
      </c>
      <c r="BS137" s="124">
        <v>95.83333333333333</v>
      </c>
      <c r="BT137" s="121">
        <v>24</v>
      </c>
      <c r="BU137" s="2"/>
      <c r="BV137" s="3"/>
      <c r="BW137" s="3"/>
      <c r="BX137" s="3"/>
      <c r="BY137" s="3"/>
    </row>
    <row r="138" spans="1:77" ht="41.45" customHeight="1">
      <c r="A138" s="64" t="s">
        <v>319</v>
      </c>
      <c r="C138" s="65"/>
      <c r="D138" s="65" t="s">
        <v>64</v>
      </c>
      <c r="E138" s="66">
        <v>192.53196693874398</v>
      </c>
      <c r="F138" s="68">
        <v>99.8291358581244</v>
      </c>
      <c r="G138" s="100" t="s">
        <v>743</v>
      </c>
      <c r="H138" s="65"/>
      <c r="I138" s="69" t="s">
        <v>319</v>
      </c>
      <c r="J138" s="70"/>
      <c r="K138" s="70"/>
      <c r="L138" s="69" t="s">
        <v>2617</v>
      </c>
      <c r="M138" s="73">
        <v>57.94332301574204</v>
      </c>
      <c r="N138" s="74">
        <v>780.7460327148438</v>
      </c>
      <c r="O138" s="74">
        <v>2636.915283203125</v>
      </c>
      <c r="P138" s="75"/>
      <c r="Q138" s="76"/>
      <c r="R138" s="76"/>
      <c r="S138" s="86"/>
      <c r="T138" s="48">
        <v>0</v>
      </c>
      <c r="U138" s="48">
        <v>2</v>
      </c>
      <c r="V138" s="49">
        <v>0</v>
      </c>
      <c r="W138" s="49">
        <v>0.002825</v>
      </c>
      <c r="X138" s="49">
        <v>0.007806</v>
      </c>
      <c r="Y138" s="49">
        <v>0.598246</v>
      </c>
      <c r="Z138" s="49">
        <v>1</v>
      </c>
      <c r="AA138" s="49">
        <v>0</v>
      </c>
      <c r="AB138" s="71">
        <v>138</v>
      </c>
      <c r="AC138" s="71"/>
      <c r="AD138" s="72"/>
      <c r="AE138" s="78" t="s">
        <v>1597</v>
      </c>
      <c r="AF138" s="78">
        <v>1267</v>
      </c>
      <c r="AG138" s="78">
        <v>1430</v>
      </c>
      <c r="AH138" s="78">
        <v>9750</v>
      </c>
      <c r="AI138" s="78">
        <v>24580</v>
      </c>
      <c r="AJ138" s="78"/>
      <c r="AK138" s="78" t="s">
        <v>1774</v>
      </c>
      <c r="AL138" s="78" t="s">
        <v>1922</v>
      </c>
      <c r="AM138" s="83" t="s">
        <v>2030</v>
      </c>
      <c r="AN138" s="78"/>
      <c r="AO138" s="80">
        <v>40752.030069444445</v>
      </c>
      <c r="AP138" s="83" t="s">
        <v>2184</v>
      </c>
      <c r="AQ138" s="78" t="b">
        <v>0</v>
      </c>
      <c r="AR138" s="78" t="b">
        <v>0</v>
      </c>
      <c r="AS138" s="78" t="b">
        <v>1</v>
      </c>
      <c r="AT138" s="78" t="s">
        <v>1401</v>
      </c>
      <c r="AU138" s="78">
        <v>140</v>
      </c>
      <c r="AV138" s="83" t="s">
        <v>2246</v>
      </c>
      <c r="AW138" s="78" t="b">
        <v>0</v>
      </c>
      <c r="AX138" s="78" t="s">
        <v>2298</v>
      </c>
      <c r="AY138" s="83" t="s">
        <v>2434</v>
      </c>
      <c r="AZ138" s="78" t="s">
        <v>66</v>
      </c>
      <c r="BA138" s="78" t="str">
        <f>REPLACE(INDEX(GroupVertices[Group],MATCH(Vertices[[#This Row],[Vertex]],GroupVertices[Vertex],0)),1,1,"")</f>
        <v>1</v>
      </c>
      <c r="BB138" s="48"/>
      <c r="BC138" s="48"/>
      <c r="BD138" s="48"/>
      <c r="BE138" s="48"/>
      <c r="BF138" s="48" t="s">
        <v>600</v>
      </c>
      <c r="BG138" s="48" t="s">
        <v>600</v>
      </c>
      <c r="BH138" s="121" t="s">
        <v>3188</v>
      </c>
      <c r="BI138" s="121" t="s">
        <v>3233</v>
      </c>
      <c r="BJ138" s="121" t="s">
        <v>3300</v>
      </c>
      <c r="BK138" s="121" t="s">
        <v>3300</v>
      </c>
      <c r="BL138" s="121">
        <v>1</v>
      </c>
      <c r="BM138" s="124">
        <v>0.6944444444444444</v>
      </c>
      <c r="BN138" s="121">
        <v>3</v>
      </c>
      <c r="BO138" s="124">
        <v>2.0833333333333335</v>
      </c>
      <c r="BP138" s="121">
        <v>0</v>
      </c>
      <c r="BQ138" s="124">
        <v>0</v>
      </c>
      <c r="BR138" s="121">
        <v>140</v>
      </c>
      <c r="BS138" s="124">
        <v>97.22222222222223</v>
      </c>
      <c r="BT138" s="121">
        <v>144</v>
      </c>
      <c r="BU138" s="2"/>
      <c r="BV138" s="3"/>
      <c r="BW138" s="3"/>
      <c r="BX138" s="3"/>
      <c r="BY138" s="3"/>
    </row>
    <row r="139" spans="1:77" ht="41.45" customHeight="1">
      <c r="A139" s="64" t="s">
        <v>320</v>
      </c>
      <c r="C139" s="65"/>
      <c r="D139" s="65" t="s">
        <v>64</v>
      </c>
      <c r="E139" s="66">
        <v>200.0624662049077</v>
      </c>
      <c r="F139" s="68">
        <v>99.7869933948632</v>
      </c>
      <c r="G139" s="100" t="s">
        <v>744</v>
      </c>
      <c r="H139" s="65"/>
      <c r="I139" s="69" t="s">
        <v>320</v>
      </c>
      <c r="J139" s="70"/>
      <c r="K139" s="70"/>
      <c r="L139" s="69" t="s">
        <v>2618</v>
      </c>
      <c r="M139" s="73">
        <v>71.98800127192153</v>
      </c>
      <c r="N139" s="74">
        <v>4917.53173828125</v>
      </c>
      <c r="O139" s="74">
        <v>4856.31103515625</v>
      </c>
      <c r="P139" s="75"/>
      <c r="Q139" s="76"/>
      <c r="R139" s="76"/>
      <c r="S139" s="86"/>
      <c r="T139" s="48">
        <v>0</v>
      </c>
      <c r="U139" s="48">
        <v>2</v>
      </c>
      <c r="V139" s="49">
        <v>0</v>
      </c>
      <c r="W139" s="49">
        <v>0.002475</v>
      </c>
      <c r="X139" s="49">
        <v>0.005069</v>
      </c>
      <c r="Y139" s="49">
        <v>0.567861</v>
      </c>
      <c r="Z139" s="49">
        <v>0.5</v>
      </c>
      <c r="AA139" s="49">
        <v>0</v>
      </c>
      <c r="AB139" s="71">
        <v>139</v>
      </c>
      <c r="AC139" s="71"/>
      <c r="AD139" s="72"/>
      <c r="AE139" s="78" t="s">
        <v>1598</v>
      </c>
      <c r="AF139" s="78">
        <v>3201</v>
      </c>
      <c r="AG139" s="78">
        <v>1779</v>
      </c>
      <c r="AH139" s="78">
        <v>3035</v>
      </c>
      <c r="AI139" s="78">
        <v>14366</v>
      </c>
      <c r="AJ139" s="78"/>
      <c r="AK139" s="78" t="s">
        <v>1775</v>
      </c>
      <c r="AL139" s="78" t="s">
        <v>1886</v>
      </c>
      <c r="AM139" s="83" t="s">
        <v>2031</v>
      </c>
      <c r="AN139" s="78"/>
      <c r="AO139" s="80">
        <v>39882.6312962963</v>
      </c>
      <c r="AP139" s="83" t="s">
        <v>2185</v>
      </c>
      <c r="AQ139" s="78" t="b">
        <v>0</v>
      </c>
      <c r="AR139" s="78" t="b">
        <v>0</v>
      </c>
      <c r="AS139" s="78" t="b">
        <v>0</v>
      </c>
      <c r="AT139" s="78" t="s">
        <v>1401</v>
      </c>
      <c r="AU139" s="78">
        <v>31</v>
      </c>
      <c r="AV139" s="83" t="s">
        <v>2235</v>
      </c>
      <c r="AW139" s="78" t="b">
        <v>0</v>
      </c>
      <c r="AX139" s="78" t="s">
        <v>2298</v>
      </c>
      <c r="AY139" s="83" t="s">
        <v>2435</v>
      </c>
      <c r="AZ139" s="78" t="s">
        <v>66</v>
      </c>
      <c r="BA139" s="78" t="str">
        <f>REPLACE(INDEX(GroupVertices[Group],MATCH(Vertices[[#This Row],[Vertex]],GroupVertices[Vertex],0)),1,1,"")</f>
        <v>2</v>
      </c>
      <c r="BB139" s="48"/>
      <c r="BC139" s="48"/>
      <c r="BD139" s="48"/>
      <c r="BE139" s="48"/>
      <c r="BF139" s="48" t="s">
        <v>602</v>
      </c>
      <c r="BG139" s="48" t="s">
        <v>602</v>
      </c>
      <c r="BH139" s="121" t="s">
        <v>3189</v>
      </c>
      <c r="BI139" s="121" t="s">
        <v>3234</v>
      </c>
      <c r="BJ139" s="121" t="s">
        <v>3301</v>
      </c>
      <c r="BK139" s="121" t="s">
        <v>3301</v>
      </c>
      <c r="BL139" s="121">
        <v>2</v>
      </c>
      <c r="BM139" s="124">
        <v>4.761904761904762</v>
      </c>
      <c r="BN139" s="121">
        <v>1</v>
      </c>
      <c r="BO139" s="124">
        <v>2.380952380952381</v>
      </c>
      <c r="BP139" s="121">
        <v>0</v>
      </c>
      <c r="BQ139" s="124">
        <v>0</v>
      </c>
      <c r="BR139" s="121">
        <v>39</v>
      </c>
      <c r="BS139" s="124">
        <v>92.85714285714286</v>
      </c>
      <c r="BT139" s="121">
        <v>42</v>
      </c>
      <c r="BU139" s="2"/>
      <c r="BV139" s="3"/>
      <c r="BW139" s="3"/>
      <c r="BX139" s="3"/>
      <c r="BY139" s="3"/>
    </row>
    <row r="140" spans="1:77" ht="41.45" customHeight="1">
      <c r="A140" s="64" t="s">
        <v>382</v>
      </c>
      <c r="C140" s="65"/>
      <c r="D140" s="65" t="s">
        <v>64</v>
      </c>
      <c r="E140" s="66">
        <v>179.17557998815562</v>
      </c>
      <c r="F140" s="68">
        <v>99.90388137319223</v>
      </c>
      <c r="G140" s="100" t="s">
        <v>2281</v>
      </c>
      <c r="H140" s="65"/>
      <c r="I140" s="69" t="s">
        <v>382</v>
      </c>
      <c r="J140" s="70"/>
      <c r="K140" s="70"/>
      <c r="L140" s="69" t="s">
        <v>2619</v>
      </c>
      <c r="M140" s="73">
        <v>33.03313436079905</v>
      </c>
      <c r="N140" s="74">
        <v>4837.32861328125</v>
      </c>
      <c r="O140" s="74">
        <v>4328.97900390625</v>
      </c>
      <c r="P140" s="75"/>
      <c r="Q140" s="76"/>
      <c r="R140" s="76"/>
      <c r="S140" s="86"/>
      <c r="T140" s="48">
        <v>4</v>
      </c>
      <c r="U140" s="48">
        <v>0</v>
      </c>
      <c r="V140" s="49">
        <v>50.333333</v>
      </c>
      <c r="W140" s="49">
        <v>0.002841</v>
      </c>
      <c r="X140" s="49">
        <v>0.010292</v>
      </c>
      <c r="Y140" s="49">
        <v>1.008114</v>
      </c>
      <c r="Z140" s="49">
        <v>0.5833333333333334</v>
      </c>
      <c r="AA140" s="49">
        <v>0</v>
      </c>
      <c r="AB140" s="71">
        <v>140</v>
      </c>
      <c r="AC140" s="71"/>
      <c r="AD140" s="72"/>
      <c r="AE140" s="78" t="s">
        <v>1599</v>
      </c>
      <c r="AF140" s="78">
        <v>937</v>
      </c>
      <c r="AG140" s="78">
        <v>811</v>
      </c>
      <c r="AH140" s="78">
        <v>2134</v>
      </c>
      <c r="AI140" s="78">
        <v>1614</v>
      </c>
      <c r="AJ140" s="78"/>
      <c r="AK140" s="78" t="s">
        <v>1776</v>
      </c>
      <c r="AL140" s="78" t="s">
        <v>1846</v>
      </c>
      <c r="AM140" s="83" t="s">
        <v>2032</v>
      </c>
      <c r="AN140" s="78"/>
      <c r="AO140" s="80">
        <v>42872.04591435185</v>
      </c>
      <c r="AP140" s="83" t="s">
        <v>2186</v>
      </c>
      <c r="AQ140" s="78" t="b">
        <v>1</v>
      </c>
      <c r="AR140" s="78" t="b">
        <v>0</v>
      </c>
      <c r="AS140" s="78" t="b">
        <v>0</v>
      </c>
      <c r="AT140" s="78" t="s">
        <v>1401</v>
      </c>
      <c r="AU140" s="78">
        <v>12</v>
      </c>
      <c r="AV140" s="78"/>
      <c r="AW140" s="78" t="b">
        <v>0</v>
      </c>
      <c r="AX140" s="78" t="s">
        <v>2298</v>
      </c>
      <c r="AY140" s="83" t="s">
        <v>2436</v>
      </c>
      <c r="AZ140" s="78" t="s">
        <v>65</v>
      </c>
      <c r="BA140" s="78" t="str">
        <f>REPLACE(INDEX(GroupVertices[Group],MATCH(Vertices[[#This Row],[Vertex]],GroupVertices[Vertex],0)),1,1,"")</f>
        <v>2</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321</v>
      </c>
      <c r="C141" s="65"/>
      <c r="D141" s="65" t="s">
        <v>64</v>
      </c>
      <c r="E141" s="66">
        <v>164.07142673223987</v>
      </c>
      <c r="F141" s="68">
        <v>99.98840780380208</v>
      </c>
      <c r="G141" s="100" t="s">
        <v>2282</v>
      </c>
      <c r="H141" s="65"/>
      <c r="I141" s="69" t="s">
        <v>321</v>
      </c>
      <c r="J141" s="70"/>
      <c r="K141" s="70"/>
      <c r="L141" s="69" t="s">
        <v>2620</v>
      </c>
      <c r="M141" s="73">
        <v>4.863292586227022</v>
      </c>
      <c r="N141" s="74">
        <v>8710.9541015625</v>
      </c>
      <c r="O141" s="74">
        <v>699.9299926757812</v>
      </c>
      <c r="P141" s="75"/>
      <c r="Q141" s="76"/>
      <c r="R141" s="76"/>
      <c r="S141" s="86"/>
      <c r="T141" s="48">
        <v>2</v>
      </c>
      <c r="U141" s="48">
        <v>1</v>
      </c>
      <c r="V141" s="49">
        <v>0</v>
      </c>
      <c r="W141" s="49">
        <v>1</v>
      </c>
      <c r="X141" s="49">
        <v>0</v>
      </c>
      <c r="Y141" s="49">
        <v>1.298242</v>
      </c>
      <c r="Z141" s="49">
        <v>0</v>
      </c>
      <c r="AA141" s="49">
        <v>0</v>
      </c>
      <c r="AB141" s="71">
        <v>141</v>
      </c>
      <c r="AC141" s="71"/>
      <c r="AD141" s="72"/>
      <c r="AE141" s="78" t="s">
        <v>1600</v>
      </c>
      <c r="AF141" s="78">
        <v>301</v>
      </c>
      <c r="AG141" s="78">
        <v>111</v>
      </c>
      <c r="AH141" s="78">
        <v>129</v>
      </c>
      <c r="AI141" s="78">
        <v>795</v>
      </c>
      <c r="AJ141" s="78"/>
      <c r="AK141" s="78" t="s">
        <v>1777</v>
      </c>
      <c r="AL141" s="78" t="s">
        <v>1923</v>
      </c>
      <c r="AM141" s="83" t="s">
        <v>2033</v>
      </c>
      <c r="AN141" s="78"/>
      <c r="AO141" s="80">
        <v>42968.984375</v>
      </c>
      <c r="AP141" s="83" t="s">
        <v>2187</v>
      </c>
      <c r="AQ141" s="78" t="b">
        <v>1</v>
      </c>
      <c r="AR141" s="78" t="b">
        <v>0</v>
      </c>
      <c r="AS141" s="78" t="b">
        <v>0</v>
      </c>
      <c r="AT141" s="78" t="s">
        <v>1401</v>
      </c>
      <c r="AU141" s="78">
        <v>3</v>
      </c>
      <c r="AV141" s="78"/>
      <c r="AW141" s="78" t="b">
        <v>0</v>
      </c>
      <c r="AX141" s="78" t="s">
        <v>2298</v>
      </c>
      <c r="AY141" s="83" t="s">
        <v>2437</v>
      </c>
      <c r="AZ141" s="78" t="s">
        <v>66</v>
      </c>
      <c r="BA141" s="78" t="str">
        <f>REPLACE(INDEX(GroupVertices[Group],MATCH(Vertices[[#This Row],[Vertex]],GroupVertices[Vertex],0)),1,1,"")</f>
        <v>11</v>
      </c>
      <c r="BB141" s="48"/>
      <c r="BC141" s="48"/>
      <c r="BD141" s="48"/>
      <c r="BE141" s="48"/>
      <c r="BF141" s="48" t="s">
        <v>607</v>
      </c>
      <c r="BG141" s="48" t="s">
        <v>607</v>
      </c>
      <c r="BH141" s="121" t="s">
        <v>2914</v>
      </c>
      <c r="BI141" s="121" t="s">
        <v>2914</v>
      </c>
      <c r="BJ141" s="121" t="s">
        <v>3022</v>
      </c>
      <c r="BK141" s="121" t="s">
        <v>3022</v>
      </c>
      <c r="BL141" s="121">
        <v>2</v>
      </c>
      <c r="BM141" s="124">
        <v>4.761904761904762</v>
      </c>
      <c r="BN141" s="121">
        <v>0</v>
      </c>
      <c r="BO141" s="124">
        <v>0</v>
      </c>
      <c r="BP141" s="121">
        <v>0</v>
      </c>
      <c r="BQ141" s="124">
        <v>0</v>
      </c>
      <c r="BR141" s="121">
        <v>40</v>
      </c>
      <c r="BS141" s="124">
        <v>95.23809523809524</v>
      </c>
      <c r="BT141" s="121">
        <v>42</v>
      </c>
      <c r="BU141" s="2"/>
      <c r="BV141" s="3"/>
      <c r="BW141" s="3"/>
      <c r="BX141" s="3"/>
      <c r="BY141" s="3"/>
    </row>
    <row r="142" spans="1:77" ht="41.45" customHeight="1">
      <c r="A142" s="64" t="s">
        <v>322</v>
      </c>
      <c r="C142" s="65"/>
      <c r="D142" s="65" t="s">
        <v>64</v>
      </c>
      <c r="E142" s="66">
        <v>187.13762649020265</v>
      </c>
      <c r="F142" s="68">
        <v>99.85932386905648</v>
      </c>
      <c r="G142" s="100" t="s">
        <v>745</v>
      </c>
      <c r="H142" s="65"/>
      <c r="I142" s="69" t="s">
        <v>322</v>
      </c>
      <c r="J142" s="70"/>
      <c r="K142" s="70"/>
      <c r="L142" s="69" t="s">
        <v>2621</v>
      </c>
      <c r="M142" s="73">
        <v>47.88266523910917</v>
      </c>
      <c r="N142" s="74">
        <v>9110.525390625</v>
      </c>
      <c r="O142" s="74">
        <v>699.9299926757812</v>
      </c>
      <c r="P142" s="75"/>
      <c r="Q142" s="76"/>
      <c r="R142" s="76"/>
      <c r="S142" s="86"/>
      <c r="T142" s="48">
        <v>0</v>
      </c>
      <c r="U142" s="48">
        <v>1</v>
      </c>
      <c r="V142" s="49">
        <v>0</v>
      </c>
      <c r="W142" s="49">
        <v>1</v>
      </c>
      <c r="X142" s="49">
        <v>0</v>
      </c>
      <c r="Y142" s="49">
        <v>0.701753</v>
      </c>
      <c r="Z142" s="49">
        <v>0</v>
      </c>
      <c r="AA142" s="49">
        <v>0</v>
      </c>
      <c r="AB142" s="71">
        <v>142</v>
      </c>
      <c r="AC142" s="71"/>
      <c r="AD142" s="72"/>
      <c r="AE142" s="78" t="s">
        <v>1601</v>
      </c>
      <c r="AF142" s="78">
        <v>62</v>
      </c>
      <c r="AG142" s="78">
        <v>1180</v>
      </c>
      <c r="AH142" s="78">
        <v>51622</v>
      </c>
      <c r="AI142" s="78">
        <v>51386</v>
      </c>
      <c r="AJ142" s="78"/>
      <c r="AK142" s="78" t="s">
        <v>1778</v>
      </c>
      <c r="AL142" s="78" t="s">
        <v>1924</v>
      </c>
      <c r="AM142" s="83" t="s">
        <v>2034</v>
      </c>
      <c r="AN142" s="78"/>
      <c r="AO142" s="80">
        <v>42065.10953703704</v>
      </c>
      <c r="AP142" s="83" t="s">
        <v>2188</v>
      </c>
      <c r="AQ142" s="78" t="b">
        <v>0</v>
      </c>
      <c r="AR142" s="78" t="b">
        <v>0</v>
      </c>
      <c r="AS142" s="78" t="b">
        <v>1</v>
      </c>
      <c r="AT142" s="78" t="s">
        <v>1401</v>
      </c>
      <c r="AU142" s="78">
        <v>62</v>
      </c>
      <c r="AV142" s="83" t="s">
        <v>2235</v>
      </c>
      <c r="AW142" s="78" t="b">
        <v>0</v>
      </c>
      <c r="AX142" s="78" t="s">
        <v>2298</v>
      </c>
      <c r="AY142" s="83" t="s">
        <v>2438</v>
      </c>
      <c r="AZ142" s="78" t="s">
        <v>66</v>
      </c>
      <c r="BA142" s="78" t="str">
        <f>REPLACE(INDEX(GroupVertices[Group],MATCH(Vertices[[#This Row],[Vertex]],GroupVertices[Vertex],0)),1,1,"")</f>
        <v>11</v>
      </c>
      <c r="BB142" s="48"/>
      <c r="BC142" s="48"/>
      <c r="BD142" s="48"/>
      <c r="BE142" s="48"/>
      <c r="BF142" s="48" t="s">
        <v>608</v>
      </c>
      <c r="BG142" s="48" t="s">
        <v>608</v>
      </c>
      <c r="BH142" s="121" t="s">
        <v>3190</v>
      </c>
      <c r="BI142" s="121" t="s">
        <v>3190</v>
      </c>
      <c r="BJ142" s="121" t="s">
        <v>3302</v>
      </c>
      <c r="BK142" s="121" t="s">
        <v>3302</v>
      </c>
      <c r="BL142" s="121">
        <v>1</v>
      </c>
      <c r="BM142" s="124">
        <v>4.761904761904762</v>
      </c>
      <c r="BN142" s="121">
        <v>0</v>
      </c>
      <c r="BO142" s="124">
        <v>0</v>
      </c>
      <c r="BP142" s="121">
        <v>0</v>
      </c>
      <c r="BQ142" s="124">
        <v>0</v>
      </c>
      <c r="BR142" s="121">
        <v>20</v>
      </c>
      <c r="BS142" s="124">
        <v>95.23809523809524</v>
      </c>
      <c r="BT142" s="121">
        <v>21</v>
      </c>
      <c r="BU142" s="2"/>
      <c r="BV142" s="3"/>
      <c r="BW142" s="3"/>
      <c r="BX142" s="3"/>
      <c r="BY142" s="3"/>
    </row>
    <row r="143" spans="1:77" ht="41.45" customHeight="1">
      <c r="A143" s="64" t="s">
        <v>323</v>
      </c>
      <c r="C143" s="65"/>
      <c r="D143" s="65" t="s">
        <v>64</v>
      </c>
      <c r="E143" s="66">
        <v>615.0382882302958</v>
      </c>
      <c r="F143" s="68">
        <v>97.46469008987977</v>
      </c>
      <c r="G143" s="100" t="s">
        <v>746</v>
      </c>
      <c r="H143" s="65"/>
      <c r="I143" s="69" t="s">
        <v>323</v>
      </c>
      <c r="J143" s="70"/>
      <c r="K143" s="70"/>
      <c r="L143" s="69" t="s">
        <v>2622</v>
      </c>
      <c r="M143" s="73">
        <v>845.9342827127349</v>
      </c>
      <c r="N143" s="74">
        <v>6964.86572265625</v>
      </c>
      <c r="O143" s="74">
        <v>1483.79150390625</v>
      </c>
      <c r="P143" s="75"/>
      <c r="Q143" s="76"/>
      <c r="R143" s="76"/>
      <c r="S143" s="86"/>
      <c r="T143" s="48">
        <v>0</v>
      </c>
      <c r="U143" s="48">
        <v>3</v>
      </c>
      <c r="V143" s="49">
        <v>0</v>
      </c>
      <c r="W143" s="49">
        <v>0.002833</v>
      </c>
      <c r="X143" s="49">
        <v>0.009089</v>
      </c>
      <c r="Y143" s="49">
        <v>0.779599</v>
      </c>
      <c r="Z143" s="49">
        <v>0.8333333333333334</v>
      </c>
      <c r="AA143" s="49">
        <v>0</v>
      </c>
      <c r="AB143" s="71">
        <v>143</v>
      </c>
      <c r="AC143" s="71"/>
      <c r="AD143" s="72"/>
      <c r="AE143" s="78" t="s">
        <v>1602</v>
      </c>
      <c r="AF143" s="78">
        <v>19963</v>
      </c>
      <c r="AG143" s="78">
        <v>21011</v>
      </c>
      <c r="AH143" s="78">
        <v>48570</v>
      </c>
      <c r="AI143" s="78">
        <v>150306</v>
      </c>
      <c r="AJ143" s="78"/>
      <c r="AK143" s="78" t="s">
        <v>1779</v>
      </c>
      <c r="AL143" s="78" t="s">
        <v>1925</v>
      </c>
      <c r="AM143" s="78"/>
      <c r="AN143" s="78"/>
      <c r="AO143" s="80">
        <v>41986.17555555556</v>
      </c>
      <c r="AP143" s="83" t="s">
        <v>2189</v>
      </c>
      <c r="AQ143" s="78" t="b">
        <v>0</v>
      </c>
      <c r="AR143" s="78" t="b">
        <v>0</v>
      </c>
      <c r="AS143" s="78" t="b">
        <v>1</v>
      </c>
      <c r="AT143" s="78" t="s">
        <v>1401</v>
      </c>
      <c r="AU143" s="78">
        <v>389</v>
      </c>
      <c r="AV143" s="83" t="s">
        <v>2244</v>
      </c>
      <c r="AW143" s="78" t="b">
        <v>0</v>
      </c>
      <c r="AX143" s="78" t="s">
        <v>2298</v>
      </c>
      <c r="AY143" s="83" t="s">
        <v>2439</v>
      </c>
      <c r="AZ143" s="78" t="s">
        <v>66</v>
      </c>
      <c r="BA143" s="78" t="str">
        <f>REPLACE(INDEX(GroupVertices[Group],MATCH(Vertices[[#This Row],[Vertex]],GroupVertices[Vertex],0)),1,1,"")</f>
        <v>3</v>
      </c>
      <c r="BB143" s="48"/>
      <c r="BC143" s="48"/>
      <c r="BD143" s="48"/>
      <c r="BE143" s="48"/>
      <c r="BF143" s="48" t="s">
        <v>619</v>
      </c>
      <c r="BG143" s="48" t="s">
        <v>3121</v>
      </c>
      <c r="BH143" s="121" t="s">
        <v>3191</v>
      </c>
      <c r="BI143" s="121" t="s">
        <v>3235</v>
      </c>
      <c r="BJ143" s="121" t="s">
        <v>3303</v>
      </c>
      <c r="BK143" s="121" t="s">
        <v>3303</v>
      </c>
      <c r="BL143" s="121">
        <v>2</v>
      </c>
      <c r="BM143" s="124">
        <v>5.714285714285714</v>
      </c>
      <c r="BN143" s="121">
        <v>0</v>
      </c>
      <c r="BO143" s="124">
        <v>0</v>
      </c>
      <c r="BP143" s="121">
        <v>0</v>
      </c>
      <c r="BQ143" s="124">
        <v>0</v>
      </c>
      <c r="BR143" s="121">
        <v>33</v>
      </c>
      <c r="BS143" s="124">
        <v>94.28571428571429</v>
      </c>
      <c r="BT143" s="121">
        <v>35</v>
      </c>
      <c r="BU143" s="2"/>
      <c r="BV143" s="3"/>
      <c r="BW143" s="3"/>
      <c r="BX143" s="3"/>
      <c r="BY143" s="3"/>
    </row>
    <row r="144" spans="1:77" ht="41.45" customHeight="1">
      <c r="A144" s="64" t="s">
        <v>324</v>
      </c>
      <c r="C144" s="65"/>
      <c r="D144" s="65" t="s">
        <v>64</v>
      </c>
      <c r="E144" s="66">
        <v>498.58526662718543</v>
      </c>
      <c r="F144" s="68">
        <v>98.11638886988162</v>
      </c>
      <c r="G144" s="100" t="s">
        <v>747</v>
      </c>
      <c r="H144" s="65"/>
      <c r="I144" s="69" t="s">
        <v>324</v>
      </c>
      <c r="J144" s="70"/>
      <c r="K144" s="70"/>
      <c r="L144" s="69" t="s">
        <v>2623</v>
      </c>
      <c r="M144" s="73">
        <v>628.7448026307845</v>
      </c>
      <c r="N144" s="74">
        <v>5581.0478515625</v>
      </c>
      <c r="O144" s="74">
        <v>3020.488037109375</v>
      </c>
      <c r="P144" s="75"/>
      <c r="Q144" s="76"/>
      <c r="R144" s="76"/>
      <c r="S144" s="86"/>
      <c r="T144" s="48">
        <v>1</v>
      </c>
      <c r="U144" s="48">
        <v>3</v>
      </c>
      <c r="V144" s="49">
        <v>0</v>
      </c>
      <c r="W144" s="49">
        <v>0.002506</v>
      </c>
      <c r="X144" s="49">
        <v>0.009577</v>
      </c>
      <c r="Y144" s="49">
        <v>0.881266</v>
      </c>
      <c r="Z144" s="49">
        <v>0.75</v>
      </c>
      <c r="AA144" s="49">
        <v>0</v>
      </c>
      <c r="AB144" s="71">
        <v>144</v>
      </c>
      <c r="AC144" s="71"/>
      <c r="AD144" s="72"/>
      <c r="AE144" s="78" t="s">
        <v>1603</v>
      </c>
      <c r="AF144" s="78">
        <v>8750</v>
      </c>
      <c r="AG144" s="78">
        <v>15614</v>
      </c>
      <c r="AH144" s="78">
        <v>24279</v>
      </c>
      <c r="AI144" s="78">
        <v>64679</v>
      </c>
      <c r="AJ144" s="78"/>
      <c r="AK144" s="78" t="s">
        <v>1780</v>
      </c>
      <c r="AL144" s="78" t="s">
        <v>1926</v>
      </c>
      <c r="AM144" s="83" t="s">
        <v>2035</v>
      </c>
      <c r="AN144" s="78"/>
      <c r="AO144" s="80">
        <v>41568.14111111111</v>
      </c>
      <c r="AP144" s="83" t="s">
        <v>2190</v>
      </c>
      <c r="AQ144" s="78" t="b">
        <v>1</v>
      </c>
      <c r="AR144" s="78" t="b">
        <v>0</v>
      </c>
      <c r="AS144" s="78" t="b">
        <v>0</v>
      </c>
      <c r="AT144" s="78" t="s">
        <v>1401</v>
      </c>
      <c r="AU144" s="78">
        <v>448</v>
      </c>
      <c r="AV144" s="83" t="s">
        <v>2235</v>
      </c>
      <c r="AW144" s="78" t="b">
        <v>0</v>
      </c>
      <c r="AX144" s="78" t="s">
        <v>2298</v>
      </c>
      <c r="AY144" s="83" t="s">
        <v>2440</v>
      </c>
      <c r="AZ144" s="78" t="s">
        <v>66</v>
      </c>
      <c r="BA144" s="78" t="str">
        <f>REPLACE(INDEX(GroupVertices[Group],MATCH(Vertices[[#This Row],[Vertex]],GroupVertices[Vertex],0)),1,1,"")</f>
        <v>3</v>
      </c>
      <c r="BB144" s="48"/>
      <c r="BC144" s="48"/>
      <c r="BD144" s="48"/>
      <c r="BE144" s="48"/>
      <c r="BF144" s="48" t="s">
        <v>619</v>
      </c>
      <c r="BG144" s="48" t="s">
        <v>619</v>
      </c>
      <c r="BH144" s="121" t="s">
        <v>3147</v>
      </c>
      <c r="BI144" s="121" t="s">
        <v>3147</v>
      </c>
      <c r="BJ144" s="121" t="s">
        <v>3262</v>
      </c>
      <c r="BK144" s="121" t="s">
        <v>3262</v>
      </c>
      <c r="BL144" s="121">
        <v>0</v>
      </c>
      <c r="BM144" s="124">
        <v>0</v>
      </c>
      <c r="BN144" s="121">
        <v>0</v>
      </c>
      <c r="BO144" s="124">
        <v>0</v>
      </c>
      <c r="BP144" s="121">
        <v>0</v>
      </c>
      <c r="BQ144" s="124">
        <v>0</v>
      </c>
      <c r="BR144" s="121">
        <v>16</v>
      </c>
      <c r="BS144" s="124">
        <v>100</v>
      </c>
      <c r="BT144" s="121">
        <v>16</v>
      </c>
      <c r="BU144" s="2"/>
      <c r="BV144" s="3"/>
      <c r="BW144" s="3"/>
      <c r="BX144" s="3"/>
      <c r="BY144" s="3"/>
    </row>
    <row r="145" spans="1:77" ht="41.45" customHeight="1">
      <c r="A145" s="64" t="s">
        <v>325</v>
      </c>
      <c r="C145" s="65"/>
      <c r="D145" s="65" t="s">
        <v>64</v>
      </c>
      <c r="E145" s="66">
        <v>233.35633545330484</v>
      </c>
      <c r="F145" s="68">
        <v>99.60067299139038</v>
      </c>
      <c r="G145" s="100" t="s">
        <v>748</v>
      </c>
      <c r="H145" s="65"/>
      <c r="I145" s="69" t="s">
        <v>325</v>
      </c>
      <c r="J145" s="70"/>
      <c r="K145" s="70"/>
      <c r="L145" s="69" t="s">
        <v>2624</v>
      </c>
      <c r="M145" s="73">
        <v>134.0823810692996</v>
      </c>
      <c r="N145" s="74">
        <v>5904.5537109375</v>
      </c>
      <c r="O145" s="74">
        <v>3133.9912109375</v>
      </c>
      <c r="P145" s="75"/>
      <c r="Q145" s="76"/>
      <c r="R145" s="76"/>
      <c r="S145" s="86"/>
      <c r="T145" s="48">
        <v>0</v>
      </c>
      <c r="U145" s="48">
        <v>14</v>
      </c>
      <c r="V145" s="49">
        <v>1071.938095</v>
      </c>
      <c r="W145" s="49">
        <v>0.00295</v>
      </c>
      <c r="X145" s="49">
        <v>0.01848</v>
      </c>
      <c r="Y145" s="49">
        <v>3.118553</v>
      </c>
      <c r="Z145" s="49">
        <v>0.21978021978021978</v>
      </c>
      <c r="AA145" s="49">
        <v>0</v>
      </c>
      <c r="AB145" s="71">
        <v>145</v>
      </c>
      <c r="AC145" s="71"/>
      <c r="AD145" s="72"/>
      <c r="AE145" s="78" t="s">
        <v>1604</v>
      </c>
      <c r="AF145" s="78">
        <v>4031</v>
      </c>
      <c r="AG145" s="78">
        <v>3322</v>
      </c>
      <c r="AH145" s="78">
        <v>13881</v>
      </c>
      <c r="AI145" s="78">
        <v>10062</v>
      </c>
      <c r="AJ145" s="78"/>
      <c r="AK145" s="78" t="s">
        <v>1781</v>
      </c>
      <c r="AL145" s="78" t="s">
        <v>1927</v>
      </c>
      <c r="AM145" s="83" t="s">
        <v>2036</v>
      </c>
      <c r="AN145" s="78"/>
      <c r="AO145" s="80">
        <v>39903.9555787037</v>
      </c>
      <c r="AP145" s="83" t="s">
        <v>2191</v>
      </c>
      <c r="AQ145" s="78" t="b">
        <v>0</v>
      </c>
      <c r="AR145" s="78" t="b">
        <v>0</v>
      </c>
      <c r="AS145" s="78" t="b">
        <v>1</v>
      </c>
      <c r="AT145" s="78" t="s">
        <v>1401</v>
      </c>
      <c r="AU145" s="78">
        <v>199</v>
      </c>
      <c r="AV145" s="83" t="s">
        <v>2236</v>
      </c>
      <c r="AW145" s="78" t="b">
        <v>0</v>
      </c>
      <c r="AX145" s="78" t="s">
        <v>2298</v>
      </c>
      <c r="AY145" s="83" t="s">
        <v>2441</v>
      </c>
      <c r="AZ145" s="78" t="s">
        <v>66</v>
      </c>
      <c r="BA145" s="78" t="str">
        <f>REPLACE(INDEX(GroupVertices[Group],MATCH(Vertices[[#This Row],[Vertex]],GroupVertices[Vertex],0)),1,1,"")</f>
        <v>3</v>
      </c>
      <c r="BB145" s="48"/>
      <c r="BC145" s="48"/>
      <c r="BD145" s="48"/>
      <c r="BE145" s="48"/>
      <c r="BF145" s="48" t="s">
        <v>3109</v>
      </c>
      <c r="BG145" s="48" t="s">
        <v>3124</v>
      </c>
      <c r="BH145" s="121" t="s">
        <v>3192</v>
      </c>
      <c r="BI145" s="121" t="s">
        <v>3236</v>
      </c>
      <c r="BJ145" s="121" t="s">
        <v>3304</v>
      </c>
      <c r="BK145" s="121" t="s">
        <v>3304</v>
      </c>
      <c r="BL145" s="121">
        <v>3</v>
      </c>
      <c r="BM145" s="124">
        <v>3.2967032967032965</v>
      </c>
      <c r="BN145" s="121">
        <v>1</v>
      </c>
      <c r="BO145" s="124">
        <v>1.098901098901099</v>
      </c>
      <c r="BP145" s="121">
        <v>0</v>
      </c>
      <c r="BQ145" s="124">
        <v>0</v>
      </c>
      <c r="BR145" s="121">
        <v>87</v>
      </c>
      <c r="BS145" s="124">
        <v>95.6043956043956</v>
      </c>
      <c r="BT145" s="121">
        <v>91</v>
      </c>
      <c r="BU145" s="2"/>
      <c r="BV145" s="3"/>
      <c r="BW145" s="3"/>
      <c r="BX145" s="3"/>
      <c r="BY145" s="3"/>
    </row>
    <row r="146" spans="1:77" ht="41.45" customHeight="1">
      <c r="A146" s="64" t="s">
        <v>326</v>
      </c>
      <c r="C146" s="65"/>
      <c r="D146" s="65" t="s">
        <v>64</v>
      </c>
      <c r="E146" s="66">
        <v>864.9257151685249</v>
      </c>
      <c r="F146" s="68">
        <v>96.06626067146186</v>
      </c>
      <c r="G146" s="100" t="s">
        <v>749</v>
      </c>
      <c r="H146" s="65"/>
      <c r="I146" s="69" t="s">
        <v>326</v>
      </c>
      <c r="J146" s="70"/>
      <c r="K146" s="70"/>
      <c r="L146" s="69" t="s">
        <v>2625</v>
      </c>
      <c r="M146" s="73">
        <v>1311.984193557476</v>
      </c>
      <c r="N146" s="74">
        <v>5377.65478515625</v>
      </c>
      <c r="O146" s="74">
        <v>3266.92041015625</v>
      </c>
      <c r="P146" s="75"/>
      <c r="Q146" s="76"/>
      <c r="R146" s="76"/>
      <c r="S146" s="86"/>
      <c r="T146" s="48">
        <v>1</v>
      </c>
      <c r="U146" s="48">
        <v>3</v>
      </c>
      <c r="V146" s="49">
        <v>0</v>
      </c>
      <c r="W146" s="49">
        <v>0.002506</v>
      </c>
      <c r="X146" s="49">
        <v>0.009577</v>
      </c>
      <c r="Y146" s="49">
        <v>0.881266</v>
      </c>
      <c r="Z146" s="49">
        <v>0.75</v>
      </c>
      <c r="AA146" s="49">
        <v>0</v>
      </c>
      <c r="AB146" s="71">
        <v>146</v>
      </c>
      <c r="AC146" s="71"/>
      <c r="AD146" s="72"/>
      <c r="AE146" s="78" t="s">
        <v>1605</v>
      </c>
      <c r="AF146" s="78">
        <v>21096</v>
      </c>
      <c r="AG146" s="78">
        <v>32592</v>
      </c>
      <c r="AH146" s="78">
        <v>116901</v>
      </c>
      <c r="AI146" s="78">
        <v>191377</v>
      </c>
      <c r="AJ146" s="78"/>
      <c r="AK146" s="78" t="s">
        <v>1782</v>
      </c>
      <c r="AL146" s="78" t="s">
        <v>1928</v>
      </c>
      <c r="AM146" s="83" t="s">
        <v>2037</v>
      </c>
      <c r="AN146" s="78"/>
      <c r="AO146" s="80">
        <v>41805.0624537037</v>
      </c>
      <c r="AP146" s="83" t="s">
        <v>2192</v>
      </c>
      <c r="AQ146" s="78" t="b">
        <v>1</v>
      </c>
      <c r="AR146" s="78" t="b">
        <v>0</v>
      </c>
      <c r="AS146" s="78" t="b">
        <v>1</v>
      </c>
      <c r="AT146" s="78" t="s">
        <v>1401</v>
      </c>
      <c r="AU146" s="78">
        <v>946</v>
      </c>
      <c r="AV146" s="83" t="s">
        <v>2235</v>
      </c>
      <c r="AW146" s="78" t="b">
        <v>0</v>
      </c>
      <c r="AX146" s="78" t="s">
        <v>2298</v>
      </c>
      <c r="AY146" s="83" t="s">
        <v>2442</v>
      </c>
      <c r="AZ146" s="78" t="s">
        <v>66</v>
      </c>
      <c r="BA146" s="78" t="str">
        <f>REPLACE(INDEX(GroupVertices[Group],MATCH(Vertices[[#This Row],[Vertex]],GroupVertices[Vertex],0)),1,1,"")</f>
        <v>3</v>
      </c>
      <c r="BB146" s="48"/>
      <c r="BC146" s="48"/>
      <c r="BD146" s="48"/>
      <c r="BE146" s="48"/>
      <c r="BF146" s="48" t="s">
        <v>619</v>
      </c>
      <c r="BG146" s="48" t="s">
        <v>619</v>
      </c>
      <c r="BH146" s="121" t="s">
        <v>3147</v>
      </c>
      <c r="BI146" s="121" t="s">
        <v>3147</v>
      </c>
      <c r="BJ146" s="121" t="s">
        <v>3262</v>
      </c>
      <c r="BK146" s="121" t="s">
        <v>3262</v>
      </c>
      <c r="BL146" s="121">
        <v>0</v>
      </c>
      <c r="BM146" s="124">
        <v>0</v>
      </c>
      <c r="BN146" s="121">
        <v>0</v>
      </c>
      <c r="BO146" s="124">
        <v>0</v>
      </c>
      <c r="BP146" s="121">
        <v>0</v>
      </c>
      <c r="BQ146" s="124">
        <v>0</v>
      </c>
      <c r="BR146" s="121">
        <v>16</v>
      </c>
      <c r="BS146" s="124">
        <v>100</v>
      </c>
      <c r="BT146" s="121">
        <v>16</v>
      </c>
      <c r="BU146" s="2"/>
      <c r="BV146" s="3"/>
      <c r="BW146" s="3"/>
      <c r="BX146" s="3"/>
      <c r="BY146" s="3"/>
    </row>
    <row r="147" spans="1:77" ht="41.45" customHeight="1">
      <c r="A147" s="64" t="s">
        <v>327</v>
      </c>
      <c r="C147" s="65"/>
      <c r="D147" s="65" t="s">
        <v>64</v>
      </c>
      <c r="E147" s="66">
        <v>648.1163838607513</v>
      </c>
      <c r="F147" s="68">
        <v>97.27957720684422</v>
      </c>
      <c r="G147" s="100" t="s">
        <v>750</v>
      </c>
      <c r="H147" s="65"/>
      <c r="I147" s="69" t="s">
        <v>327</v>
      </c>
      <c r="J147" s="70"/>
      <c r="K147" s="70"/>
      <c r="L147" s="69" t="s">
        <v>2626</v>
      </c>
      <c r="M147" s="73">
        <v>907.6262361990476</v>
      </c>
      <c r="N147" s="74">
        <v>6196.06298828125</v>
      </c>
      <c r="O147" s="74">
        <v>2920.72314453125</v>
      </c>
      <c r="P147" s="75"/>
      <c r="Q147" s="76"/>
      <c r="R147" s="76"/>
      <c r="S147" s="86"/>
      <c r="T147" s="48">
        <v>1</v>
      </c>
      <c r="U147" s="48">
        <v>4</v>
      </c>
      <c r="V147" s="49">
        <v>0</v>
      </c>
      <c r="W147" s="49">
        <v>0.002874</v>
      </c>
      <c r="X147" s="49">
        <v>0.013068</v>
      </c>
      <c r="Y147" s="49">
        <v>1.125875</v>
      </c>
      <c r="Z147" s="49">
        <v>0.8</v>
      </c>
      <c r="AA147" s="49">
        <v>0</v>
      </c>
      <c r="AB147" s="71">
        <v>147</v>
      </c>
      <c r="AC147" s="71"/>
      <c r="AD147" s="72"/>
      <c r="AE147" s="78" t="s">
        <v>1606</v>
      </c>
      <c r="AF147" s="78">
        <v>9158</v>
      </c>
      <c r="AG147" s="78">
        <v>22544</v>
      </c>
      <c r="AH147" s="78">
        <v>53695</v>
      </c>
      <c r="AI147" s="78">
        <v>67645</v>
      </c>
      <c r="AJ147" s="78"/>
      <c r="AK147" s="78" t="s">
        <v>1783</v>
      </c>
      <c r="AL147" s="78" t="s">
        <v>1929</v>
      </c>
      <c r="AM147" s="83" t="s">
        <v>2038</v>
      </c>
      <c r="AN147" s="78"/>
      <c r="AO147" s="80">
        <v>40725.47862268519</v>
      </c>
      <c r="AP147" s="83" t="s">
        <v>2193</v>
      </c>
      <c r="AQ147" s="78" t="b">
        <v>0</v>
      </c>
      <c r="AR147" s="78" t="b">
        <v>0</v>
      </c>
      <c r="AS147" s="78" t="b">
        <v>0</v>
      </c>
      <c r="AT147" s="78" t="s">
        <v>1401</v>
      </c>
      <c r="AU147" s="78">
        <v>435</v>
      </c>
      <c r="AV147" s="83" t="s">
        <v>2235</v>
      </c>
      <c r="AW147" s="78" t="b">
        <v>0</v>
      </c>
      <c r="AX147" s="78" t="s">
        <v>2298</v>
      </c>
      <c r="AY147" s="83" t="s">
        <v>2443</v>
      </c>
      <c r="AZ147" s="78" t="s">
        <v>66</v>
      </c>
      <c r="BA147" s="78" t="str">
        <f>REPLACE(INDEX(GroupVertices[Group],MATCH(Vertices[[#This Row],[Vertex]],GroupVertices[Vertex],0)),1,1,"")</f>
        <v>3</v>
      </c>
      <c r="BB147" s="48"/>
      <c r="BC147" s="48"/>
      <c r="BD147" s="48"/>
      <c r="BE147" s="48"/>
      <c r="BF147" s="48" t="s">
        <v>599</v>
      </c>
      <c r="BG147" s="48" t="s">
        <v>3125</v>
      </c>
      <c r="BH147" s="121" t="s">
        <v>3193</v>
      </c>
      <c r="BI147" s="121" t="s">
        <v>3237</v>
      </c>
      <c r="BJ147" s="121" t="s">
        <v>3305</v>
      </c>
      <c r="BK147" s="121" t="s">
        <v>3325</v>
      </c>
      <c r="BL147" s="121">
        <v>0</v>
      </c>
      <c r="BM147" s="124">
        <v>0</v>
      </c>
      <c r="BN147" s="121">
        <v>0</v>
      </c>
      <c r="BO147" s="124">
        <v>0</v>
      </c>
      <c r="BP147" s="121">
        <v>0</v>
      </c>
      <c r="BQ147" s="124">
        <v>0</v>
      </c>
      <c r="BR147" s="121">
        <v>34</v>
      </c>
      <c r="BS147" s="124">
        <v>100</v>
      </c>
      <c r="BT147" s="121">
        <v>34</v>
      </c>
      <c r="BU147" s="2"/>
      <c r="BV147" s="3"/>
      <c r="BW147" s="3"/>
      <c r="BX147" s="3"/>
      <c r="BY147" s="3"/>
    </row>
    <row r="148" spans="1:77" ht="41.45" customHeight="1">
      <c r="A148" s="64" t="s">
        <v>383</v>
      </c>
      <c r="C148" s="65"/>
      <c r="D148" s="65" t="s">
        <v>64</v>
      </c>
      <c r="E148" s="66">
        <v>263.909879753843</v>
      </c>
      <c r="F148" s="68">
        <v>99.42968809747104</v>
      </c>
      <c r="G148" s="100" t="s">
        <v>2283</v>
      </c>
      <c r="H148" s="65"/>
      <c r="I148" s="69" t="s">
        <v>383</v>
      </c>
      <c r="J148" s="70"/>
      <c r="K148" s="70"/>
      <c r="L148" s="69" t="s">
        <v>2627</v>
      </c>
      <c r="M148" s="73">
        <v>191.06594671614818</v>
      </c>
      <c r="N148" s="74">
        <v>5647.693359375</v>
      </c>
      <c r="O148" s="74">
        <v>3976.072998046875</v>
      </c>
      <c r="P148" s="75"/>
      <c r="Q148" s="76"/>
      <c r="R148" s="76"/>
      <c r="S148" s="86"/>
      <c r="T148" s="48">
        <v>1</v>
      </c>
      <c r="U148" s="48">
        <v>0</v>
      </c>
      <c r="V148" s="49">
        <v>0</v>
      </c>
      <c r="W148" s="49">
        <v>0.001984</v>
      </c>
      <c r="X148" s="49">
        <v>0.001352</v>
      </c>
      <c r="Y148" s="49">
        <v>0.339341</v>
      </c>
      <c r="Z148" s="49">
        <v>0</v>
      </c>
      <c r="AA148" s="49">
        <v>0</v>
      </c>
      <c r="AB148" s="71">
        <v>148</v>
      </c>
      <c r="AC148" s="71"/>
      <c r="AD148" s="72"/>
      <c r="AE148" s="78" t="s">
        <v>1607</v>
      </c>
      <c r="AF148" s="78">
        <v>3080</v>
      </c>
      <c r="AG148" s="78">
        <v>4738</v>
      </c>
      <c r="AH148" s="78">
        <v>4547</v>
      </c>
      <c r="AI148" s="78">
        <v>8514</v>
      </c>
      <c r="AJ148" s="78"/>
      <c r="AK148" s="78" t="s">
        <v>1784</v>
      </c>
      <c r="AL148" s="78" t="s">
        <v>1423</v>
      </c>
      <c r="AM148" s="83" t="s">
        <v>2039</v>
      </c>
      <c r="AN148" s="78"/>
      <c r="AO148" s="80">
        <v>42885.23402777778</v>
      </c>
      <c r="AP148" s="83" t="s">
        <v>2194</v>
      </c>
      <c r="AQ148" s="78" t="b">
        <v>0</v>
      </c>
      <c r="AR148" s="78" t="b">
        <v>0</v>
      </c>
      <c r="AS148" s="78" t="b">
        <v>0</v>
      </c>
      <c r="AT148" s="78" t="s">
        <v>1401</v>
      </c>
      <c r="AU148" s="78">
        <v>15</v>
      </c>
      <c r="AV148" s="83" t="s">
        <v>2235</v>
      </c>
      <c r="AW148" s="78" t="b">
        <v>0</v>
      </c>
      <c r="AX148" s="78" t="s">
        <v>2298</v>
      </c>
      <c r="AY148" s="83" t="s">
        <v>2444</v>
      </c>
      <c r="AZ148" s="78" t="s">
        <v>65</v>
      </c>
      <c r="BA148" s="78" t="str">
        <f>REPLACE(INDEX(GroupVertices[Group],MATCH(Vertices[[#This Row],[Vertex]],GroupVertices[Vertex],0)),1,1,"")</f>
        <v>3</v>
      </c>
      <c r="BB148" s="48"/>
      <c r="BC148" s="48"/>
      <c r="BD148" s="48"/>
      <c r="BE148" s="48"/>
      <c r="BF148" s="48"/>
      <c r="BG148" s="48"/>
      <c r="BH148" s="48"/>
      <c r="BI148" s="48"/>
      <c r="BJ148" s="48"/>
      <c r="BK148" s="48"/>
      <c r="BL148" s="48"/>
      <c r="BM148" s="49"/>
      <c r="BN148" s="48"/>
      <c r="BO148" s="49"/>
      <c r="BP148" s="48"/>
      <c r="BQ148" s="49"/>
      <c r="BR148" s="48"/>
      <c r="BS148" s="49"/>
      <c r="BT148" s="48"/>
      <c r="BU148" s="2"/>
      <c r="BV148" s="3"/>
      <c r="BW148" s="3"/>
      <c r="BX148" s="3"/>
      <c r="BY148" s="3"/>
    </row>
    <row r="149" spans="1:77" ht="41.45" customHeight="1">
      <c r="A149" s="64" t="s">
        <v>384</v>
      </c>
      <c r="C149" s="65"/>
      <c r="D149" s="65" t="s">
        <v>64</v>
      </c>
      <c r="E149" s="66">
        <v>1000</v>
      </c>
      <c r="F149" s="68">
        <v>80.81382852404776</v>
      </c>
      <c r="G149" s="100" t="s">
        <v>2284</v>
      </c>
      <c r="H149" s="65"/>
      <c r="I149" s="69" t="s">
        <v>384</v>
      </c>
      <c r="J149" s="70"/>
      <c r="K149" s="70"/>
      <c r="L149" s="69" t="s">
        <v>2628</v>
      </c>
      <c r="M149" s="73">
        <v>6395.11141388568</v>
      </c>
      <c r="N149" s="74">
        <v>6845.94677734375</v>
      </c>
      <c r="O149" s="74">
        <v>3484.947021484375</v>
      </c>
      <c r="P149" s="75"/>
      <c r="Q149" s="76"/>
      <c r="R149" s="76"/>
      <c r="S149" s="86"/>
      <c r="T149" s="48">
        <v>1</v>
      </c>
      <c r="U149" s="48">
        <v>0</v>
      </c>
      <c r="V149" s="49">
        <v>0</v>
      </c>
      <c r="W149" s="49">
        <v>0.001984</v>
      </c>
      <c r="X149" s="49">
        <v>0.001352</v>
      </c>
      <c r="Y149" s="49">
        <v>0.339341</v>
      </c>
      <c r="Z149" s="49">
        <v>0</v>
      </c>
      <c r="AA149" s="49">
        <v>0</v>
      </c>
      <c r="AB149" s="71">
        <v>149</v>
      </c>
      <c r="AC149" s="71"/>
      <c r="AD149" s="72"/>
      <c r="AE149" s="78" t="s">
        <v>1608</v>
      </c>
      <c r="AF149" s="78">
        <v>12587</v>
      </c>
      <c r="AG149" s="78">
        <v>158904</v>
      </c>
      <c r="AH149" s="78">
        <v>95208</v>
      </c>
      <c r="AI149" s="78">
        <v>159717</v>
      </c>
      <c r="AJ149" s="78"/>
      <c r="AK149" s="78" t="s">
        <v>1785</v>
      </c>
      <c r="AL149" s="78"/>
      <c r="AM149" s="83" t="s">
        <v>2040</v>
      </c>
      <c r="AN149" s="78"/>
      <c r="AO149" s="80">
        <v>42167.01188657407</v>
      </c>
      <c r="AP149" s="83" t="s">
        <v>2195</v>
      </c>
      <c r="AQ149" s="78" t="b">
        <v>1</v>
      </c>
      <c r="AR149" s="78" t="b">
        <v>0</v>
      </c>
      <c r="AS149" s="78" t="b">
        <v>1</v>
      </c>
      <c r="AT149" s="78" t="s">
        <v>1401</v>
      </c>
      <c r="AU149" s="78">
        <v>1027</v>
      </c>
      <c r="AV149" s="83" t="s">
        <v>2235</v>
      </c>
      <c r="AW149" s="78" t="b">
        <v>1</v>
      </c>
      <c r="AX149" s="78" t="s">
        <v>2298</v>
      </c>
      <c r="AY149" s="83" t="s">
        <v>2445</v>
      </c>
      <c r="AZ149" s="78" t="s">
        <v>65</v>
      </c>
      <c r="BA149" s="78" t="str">
        <f>REPLACE(INDEX(GroupVertices[Group],MATCH(Vertices[[#This Row],[Vertex]],GroupVertices[Vertex],0)),1,1,"")</f>
        <v>3</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385</v>
      </c>
      <c r="C150" s="65"/>
      <c r="D150" s="65" t="s">
        <v>64</v>
      </c>
      <c r="E150" s="66">
        <v>377.68730849447695</v>
      </c>
      <c r="F150" s="68">
        <v>98.79296257089152</v>
      </c>
      <c r="G150" s="100" t="s">
        <v>2285</v>
      </c>
      <c r="H150" s="65"/>
      <c r="I150" s="69" t="s">
        <v>385</v>
      </c>
      <c r="J150" s="70"/>
      <c r="K150" s="70"/>
      <c r="L150" s="69" t="s">
        <v>2629</v>
      </c>
      <c r="M150" s="73">
        <v>403.26534054088864</v>
      </c>
      <c r="N150" s="74">
        <v>6328.2373046875</v>
      </c>
      <c r="O150" s="74">
        <v>3818.8701171875</v>
      </c>
      <c r="P150" s="75"/>
      <c r="Q150" s="76"/>
      <c r="R150" s="76"/>
      <c r="S150" s="86"/>
      <c r="T150" s="48">
        <v>1</v>
      </c>
      <c r="U150" s="48">
        <v>0</v>
      </c>
      <c r="V150" s="49">
        <v>0</v>
      </c>
      <c r="W150" s="49">
        <v>0.001984</v>
      </c>
      <c r="X150" s="49">
        <v>0.001352</v>
      </c>
      <c r="Y150" s="49">
        <v>0.339341</v>
      </c>
      <c r="Z150" s="49">
        <v>0</v>
      </c>
      <c r="AA150" s="49">
        <v>0</v>
      </c>
      <c r="AB150" s="71">
        <v>150</v>
      </c>
      <c r="AC150" s="71"/>
      <c r="AD150" s="72"/>
      <c r="AE150" s="78" t="s">
        <v>1609</v>
      </c>
      <c r="AF150" s="78">
        <v>4844</v>
      </c>
      <c r="AG150" s="78">
        <v>10011</v>
      </c>
      <c r="AH150" s="78">
        <v>16334</v>
      </c>
      <c r="AI150" s="78">
        <v>36168</v>
      </c>
      <c r="AJ150" s="78"/>
      <c r="AK150" s="78" t="s">
        <v>1786</v>
      </c>
      <c r="AL150" s="78" t="s">
        <v>1930</v>
      </c>
      <c r="AM150" s="83" t="s">
        <v>2041</v>
      </c>
      <c r="AN150" s="78"/>
      <c r="AO150" s="80">
        <v>41336.60512731481</v>
      </c>
      <c r="AP150" s="83" t="s">
        <v>2196</v>
      </c>
      <c r="AQ150" s="78" t="b">
        <v>0</v>
      </c>
      <c r="AR150" s="78" t="b">
        <v>0</v>
      </c>
      <c r="AS150" s="78" t="b">
        <v>1</v>
      </c>
      <c r="AT150" s="78" t="s">
        <v>1401</v>
      </c>
      <c r="AU150" s="78">
        <v>172</v>
      </c>
      <c r="AV150" s="83" t="s">
        <v>2235</v>
      </c>
      <c r="AW150" s="78" t="b">
        <v>0</v>
      </c>
      <c r="AX150" s="78" t="s">
        <v>2298</v>
      </c>
      <c r="AY150" s="83" t="s">
        <v>2446</v>
      </c>
      <c r="AZ150" s="78" t="s">
        <v>65</v>
      </c>
      <c r="BA150" s="78" t="str">
        <f>REPLACE(INDEX(GroupVertices[Group],MATCH(Vertices[[#This Row],[Vertex]],GroupVertices[Vertex],0)),1,1,"")</f>
        <v>3</v>
      </c>
      <c r="BB150" s="48"/>
      <c r="BC150" s="48"/>
      <c r="BD150" s="48"/>
      <c r="BE150" s="48"/>
      <c r="BF150" s="48"/>
      <c r="BG150" s="48"/>
      <c r="BH150" s="48"/>
      <c r="BI150" s="48"/>
      <c r="BJ150" s="48"/>
      <c r="BK150" s="48"/>
      <c r="BL150" s="48"/>
      <c r="BM150" s="49"/>
      <c r="BN150" s="48"/>
      <c r="BO150" s="49"/>
      <c r="BP150" s="48"/>
      <c r="BQ150" s="49"/>
      <c r="BR150" s="48"/>
      <c r="BS150" s="49"/>
      <c r="BT150" s="48"/>
      <c r="BU150" s="2"/>
      <c r="BV150" s="3"/>
      <c r="BW150" s="3"/>
      <c r="BX150" s="3"/>
      <c r="BY150" s="3"/>
    </row>
    <row r="151" spans="1:77" ht="41.45" customHeight="1">
      <c r="A151" s="64" t="s">
        <v>328</v>
      </c>
      <c r="C151" s="65"/>
      <c r="D151" s="65" t="s">
        <v>64</v>
      </c>
      <c r="E151" s="66">
        <v>293.5571748590262</v>
      </c>
      <c r="F151" s="68">
        <v>99.26377478938831</v>
      </c>
      <c r="G151" s="100" t="s">
        <v>751</v>
      </c>
      <c r="H151" s="65"/>
      <c r="I151" s="69" t="s">
        <v>328</v>
      </c>
      <c r="J151" s="70"/>
      <c r="K151" s="70"/>
      <c r="L151" s="69" t="s">
        <v>2630</v>
      </c>
      <c r="M151" s="73">
        <v>246.35932185652243</v>
      </c>
      <c r="N151" s="74">
        <v>5084.1845703125</v>
      </c>
      <c r="O151" s="74">
        <v>3176.114013671875</v>
      </c>
      <c r="P151" s="75"/>
      <c r="Q151" s="76"/>
      <c r="R151" s="76"/>
      <c r="S151" s="86"/>
      <c r="T151" s="48">
        <v>1</v>
      </c>
      <c r="U151" s="48">
        <v>3</v>
      </c>
      <c r="V151" s="49">
        <v>0</v>
      </c>
      <c r="W151" s="49">
        <v>0.002506</v>
      </c>
      <c r="X151" s="49">
        <v>0.009577</v>
      </c>
      <c r="Y151" s="49">
        <v>0.881266</v>
      </c>
      <c r="Z151" s="49">
        <v>0.75</v>
      </c>
      <c r="AA151" s="49">
        <v>0</v>
      </c>
      <c r="AB151" s="71">
        <v>151</v>
      </c>
      <c r="AC151" s="71"/>
      <c r="AD151" s="72"/>
      <c r="AE151" s="78" t="s">
        <v>1610</v>
      </c>
      <c r="AF151" s="78">
        <v>2329</v>
      </c>
      <c r="AG151" s="78">
        <v>6112</v>
      </c>
      <c r="AH151" s="78">
        <v>8485</v>
      </c>
      <c r="AI151" s="78">
        <v>9823</v>
      </c>
      <c r="AJ151" s="78"/>
      <c r="AK151" s="78" t="s">
        <v>1787</v>
      </c>
      <c r="AL151" s="78" t="s">
        <v>1896</v>
      </c>
      <c r="AM151" s="83" t="s">
        <v>2042</v>
      </c>
      <c r="AN151" s="78"/>
      <c r="AO151" s="80">
        <v>39930.717627314814</v>
      </c>
      <c r="AP151" s="83" t="s">
        <v>2197</v>
      </c>
      <c r="AQ151" s="78" t="b">
        <v>0</v>
      </c>
      <c r="AR151" s="78" t="b">
        <v>0</v>
      </c>
      <c r="AS151" s="78" t="b">
        <v>1</v>
      </c>
      <c r="AT151" s="78" t="s">
        <v>1401</v>
      </c>
      <c r="AU151" s="78">
        <v>188</v>
      </c>
      <c r="AV151" s="83" t="s">
        <v>2248</v>
      </c>
      <c r="AW151" s="78" t="b">
        <v>0</v>
      </c>
      <c r="AX151" s="78" t="s">
        <v>2298</v>
      </c>
      <c r="AY151" s="83" t="s">
        <v>2447</v>
      </c>
      <c r="AZ151" s="78" t="s">
        <v>66</v>
      </c>
      <c r="BA151" s="78" t="str">
        <f>REPLACE(INDEX(GroupVertices[Group],MATCH(Vertices[[#This Row],[Vertex]],GroupVertices[Vertex],0)),1,1,"")</f>
        <v>3</v>
      </c>
      <c r="BB151" s="48"/>
      <c r="BC151" s="48"/>
      <c r="BD151" s="48"/>
      <c r="BE151" s="48"/>
      <c r="BF151" s="48" t="s">
        <v>619</v>
      </c>
      <c r="BG151" s="48" t="s">
        <v>619</v>
      </c>
      <c r="BH151" s="121" t="s">
        <v>3147</v>
      </c>
      <c r="BI151" s="121" t="s">
        <v>3147</v>
      </c>
      <c r="BJ151" s="121" t="s">
        <v>3262</v>
      </c>
      <c r="BK151" s="121" t="s">
        <v>3262</v>
      </c>
      <c r="BL151" s="121">
        <v>0</v>
      </c>
      <c r="BM151" s="124">
        <v>0</v>
      </c>
      <c r="BN151" s="121">
        <v>0</v>
      </c>
      <c r="BO151" s="124">
        <v>0</v>
      </c>
      <c r="BP151" s="121">
        <v>0</v>
      </c>
      <c r="BQ151" s="124">
        <v>0</v>
      </c>
      <c r="BR151" s="121">
        <v>16</v>
      </c>
      <c r="BS151" s="124">
        <v>100</v>
      </c>
      <c r="BT151" s="121">
        <v>16</v>
      </c>
      <c r="BU151" s="2"/>
      <c r="BV151" s="3"/>
      <c r="BW151" s="3"/>
      <c r="BX151" s="3"/>
      <c r="BY151" s="3"/>
    </row>
    <row r="152" spans="1:77" ht="41.45" customHeight="1">
      <c r="A152" s="64" t="s">
        <v>360</v>
      </c>
      <c r="C152" s="65"/>
      <c r="D152" s="65" t="s">
        <v>64</v>
      </c>
      <c r="E152" s="66">
        <v>348.5362927105595</v>
      </c>
      <c r="F152" s="68">
        <v>98.9560985819685</v>
      </c>
      <c r="G152" s="100" t="s">
        <v>781</v>
      </c>
      <c r="H152" s="65"/>
      <c r="I152" s="69" t="s">
        <v>360</v>
      </c>
      <c r="J152" s="70"/>
      <c r="K152" s="70"/>
      <c r="L152" s="69" t="s">
        <v>2631</v>
      </c>
      <c r="M152" s="73">
        <v>348.8975459159646</v>
      </c>
      <c r="N152" s="74">
        <v>5885.13818359375</v>
      </c>
      <c r="O152" s="74">
        <v>2390.033447265625</v>
      </c>
      <c r="P152" s="75"/>
      <c r="Q152" s="76"/>
      <c r="R152" s="76"/>
      <c r="S152" s="86"/>
      <c r="T152" s="48">
        <v>2</v>
      </c>
      <c r="U152" s="48">
        <v>5</v>
      </c>
      <c r="V152" s="49">
        <v>1.142857</v>
      </c>
      <c r="W152" s="49">
        <v>0.002882</v>
      </c>
      <c r="X152" s="49">
        <v>0.01435</v>
      </c>
      <c r="Y152" s="49">
        <v>1.307227</v>
      </c>
      <c r="Z152" s="49">
        <v>0.7333333333333333</v>
      </c>
      <c r="AA152" s="49">
        <v>0.16666666666666666</v>
      </c>
      <c r="AB152" s="71">
        <v>152</v>
      </c>
      <c r="AC152" s="71"/>
      <c r="AD152" s="72"/>
      <c r="AE152" s="78" t="s">
        <v>1611</v>
      </c>
      <c r="AF152" s="78">
        <v>8601</v>
      </c>
      <c r="AG152" s="78">
        <v>8660</v>
      </c>
      <c r="AH152" s="78">
        <v>13611</v>
      </c>
      <c r="AI152" s="78">
        <v>22780</v>
      </c>
      <c r="AJ152" s="78"/>
      <c r="AK152" s="78" t="s">
        <v>1788</v>
      </c>
      <c r="AL152" s="78"/>
      <c r="AM152" s="83" t="s">
        <v>2043</v>
      </c>
      <c r="AN152" s="78"/>
      <c r="AO152" s="80">
        <v>41835.68628472222</v>
      </c>
      <c r="AP152" s="83" t="s">
        <v>2198</v>
      </c>
      <c r="AQ152" s="78" t="b">
        <v>1</v>
      </c>
      <c r="AR152" s="78" t="b">
        <v>0</v>
      </c>
      <c r="AS152" s="78" t="b">
        <v>1</v>
      </c>
      <c r="AT152" s="78" t="s">
        <v>1401</v>
      </c>
      <c r="AU152" s="78">
        <v>146</v>
      </c>
      <c r="AV152" s="83" t="s">
        <v>2235</v>
      </c>
      <c r="AW152" s="78" t="b">
        <v>0</v>
      </c>
      <c r="AX152" s="78" t="s">
        <v>2298</v>
      </c>
      <c r="AY152" s="83" t="s">
        <v>2448</v>
      </c>
      <c r="AZ152" s="78" t="s">
        <v>66</v>
      </c>
      <c r="BA152" s="78" t="str">
        <f>REPLACE(INDEX(GroupVertices[Group],MATCH(Vertices[[#This Row],[Vertex]],GroupVertices[Vertex],0)),1,1,"")</f>
        <v>3</v>
      </c>
      <c r="BB152" s="48"/>
      <c r="BC152" s="48"/>
      <c r="BD152" s="48"/>
      <c r="BE152" s="48"/>
      <c r="BF152" s="48" t="s">
        <v>619</v>
      </c>
      <c r="BG152" s="48" t="s">
        <v>620</v>
      </c>
      <c r="BH152" s="121" t="s">
        <v>3194</v>
      </c>
      <c r="BI152" s="121" t="s">
        <v>3238</v>
      </c>
      <c r="BJ152" s="121" t="s">
        <v>3303</v>
      </c>
      <c r="BK152" s="121" t="s">
        <v>3303</v>
      </c>
      <c r="BL152" s="121">
        <v>3</v>
      </c>
      <c r="BM152" s="124">
        <v>5.454545454545454</v>
      </c>
      <c r="BN152" s="121">
        <v>0</v>
      </c>
      <c r="BO152" s="124">
        <v>0</v>
      </c>
      <c r="BP152" s="121">
        <v>0</v>
      </c>
      <c r="BQ152" s="124">
        <v>0</v>
      </c>
      <c r="BR152" s="121">
        <v>52</v>
      </c>
      <c r="BS152" s="124">
        <v>94.54545454545455</v>
      </c>
      <c r="BT152" s="121">
        <v>55</v>
      </c>
      <c r="BU152" s="2"/>
      <c r="BV152" s="3"/>
      <c r="BW152" s="3"/>
      <c r="BX152" s="3"/>
      <c r="BY152" s="3"/>
    </row>
    <row r="153" spans="1:77" ht="41.45" customHeight="1">
      <c r="A153" s="64" t="s">
        <v>329</v>
      </c>
      <c r="C153" s="65"/>
      <c r="D153" s="65" t="s">
        <v>64</v>
      </c>
      <c r="E153" s="66">
        <v>190.15845714138578</v>
      </c>
      <c r="F153" s="68">
        <v>99.84241858293451</v>
      </c>
      <c r="G153" s="100" t="s">
        <v>752</v>
      </c>
      <c r="H153" s="65"/>
      <c r="I153" s="69" t="s">
        <v>329</v>
      </c>
      <c r="J153" s="70"/>
      <c r="K153" s="70"/>
      <c r="L153" s="69" t="s">
        <v>2632</v>
      </c>
      <c r="M153" s="73">
        <v>53.51663359402358</v>
      </c>
      <c r="N153" s="74">
        <v>3514.918212890625</v>
      </c>
      <c r="O153" s="74">
        <v>1881.505615234375</v>
      </c>
      <c r="P153" s="75"/>
      <c r="Q153" s="76"/>
      <c r="R153" s="76"/>
      <c r="S153" s="86"/>
      <c r="T153" s="48">
        <v>1</v>
      </c>
      <c r="U153" s="48">
        <v>2</v>
      </c>
      <c r="V153" s="49">
        <v>0</v>
      </c>
      <c r="W153" s="49">
        <v>0.002475</v>
      </c>
      <c r="X153" s="49">
        <v>0.005348</v>
      </c>
      <c r="Y153" s="49">
        <v>0.541385</v>
      </c>
      <c r="Z153" s="49">
        <v>0.5</v>
      </c>
      <c r="AA153" s="49">
        <v>0.5</v>
      </c>
      <c r="AB153" s="71">
        <v>153</v>
      </c>
      <c r="AC153" s="71"/>
      <c r="AD153" s="72"/>
      <c r="AE153" s="78" t="s">
        <v>1612</v>
      </c>
      <c r="AF153" s="78">
        <v>3216</v>
      </c>
      <c r="AG153" s="78">
        <v>1320</v>
      </c>
      <c r="AH153" s="78">
        <v>5838</v>
      </c>
      <c r="AI153" s="78">
        <v>11438</v>
      </c>
      <c r="AJ153" s="78"/>
      <c r="AK153" s="78" t="s">
        <v>1789</v>
      </c>
      <c r="AL153" s="78" t="s">
        <v>1828</v>
      </c>
      <c r="AM153" s="78"/>
      <c r="AN153" s="78"/>
      <c r="AO153" s="80">
        <v>42504.628969907404</v>
      </c>
      <c r="AP153" s="83" t="s">
        <v>2199</v>
      </c>
      <c r="AQ153" s="78" t="b">
        <v>0</v>
      </c>
      <c r="AR153" s="78" t="b">
        <v>0</v>
      </c>
      <c r="AS153" s="78" t="b">
        <v>1</v>
      </c>
      <c r="AT153" s="78" t="s">
        <v>1401</v>
      </c>
      <c r="AU153" s="78">
        <v>43</v>
      </c>
      <c r="AV153" s="83" t="s">
        <v>2235</v>
      </c>
      <c r="AW153" s="78" t="b">
        <v>0</v>
      </c>
      <c r="AX153" s="78" t="s">
        <v>2298</v>
      </c>
      <c r="AY153" s="83" t="s">
        <v>2449</v>
      </c>
      <c r="AZ153" s="78" t="s">
        <v>66</v>
      </c>
      <c r="BA153" s="78" t="str">
        <f>REPLACE(INDEX(GroupVertices[Group],MATCH(Vertices[[#This Row],[Vertex]],GroupVertices[Vertex],0)),1,1,"")</f>
        <v>3</v>
      </c>
      <c r="BB153" s="48" t="s">
        <v>554</v>
      </c>
      <c r="BC153" s="48" t="s">
        <v>554</v>
      </c>
      <c r="BD153" s="48" t="s">
        <v>578</v>
      </c>
      <c r="BE153" s="48" t="s">
        <v>578</v>
      </c>
      <c r="BF153" s="48" t="s">
        <v>3110</v>
      </c>
      <c r="BG153" s="48" t="s">
        <v>3126</v>
      </c>
      <c r="BH153" s="121" t="s">
        <v>3195</v>
      </c>
      <c r="BI153" s="121" t="s">
        <v>3239</v>
      </c>
      <c r="BJ153" s="121" t="s">
        <v>3306</v>
      </c>
      <c r="BK153" s="121" t="s">
        <v>3306</v>
      </c>
      <c r="BL153" s="121">
        <v>3</v>
      </c>
      <c r="BM153" s="124">
        <v>5.084745762711864</v>
      </c>
      <c r="BN153" s="121">
        <v>0</v>
      </c>
      <c r="BO153" s="124">
        <v>0</v>
      </c>
      <c r="BP153" s="121">
        <v>0</v>
      </c>
      <c r="BQ153" s="124">
        <v>0</v>
      </c>
      <c r="BR153" s="121">
        <v>56</v>
      </c>
      <c r="BS153" s="124">
        <v>94.91525423728814</v>
      </c>
      <c r="BT153" s="121">
        <v>59</v>
      </c>
      <c r="BU153" s="2"/>
      <c r="BV153" s="3"/>
      <c r="BW153" s="3"/>
      <c r="BX153" s="3"/>
      <c r="BY153" s="3"/>
    </row>
    <row r="154" spans="1:77" ht="41.45" customHeight="1">
      <c r="A154" s="64" t="s">
        <v>330</v>
      </c>
      <c r="C154" s="65"/>
      <c r="D154" s="65" t="s">
        <v>64</v>
      </c>
      <c r="E154" s="66">
        <v>300.1598475680408</v>
      </c>
      <c r="F154" s="68">
        <v>99.22682466400744</v>
      </c>
      <c r="G154" s="100" t="s">
        <v>753</v>
      </c>
      <c r="H154" s="65"/>
      <c r="I154" s="69" t="s">
        <v>330</v>
      </c>
      <c r="J154" s="70"/>
      <c r="K154" s="70"/>
      <c r="L154" s="69" t="s">
        <v>2633</v>
      </c>
      <c r="M154" s="73">
        <v>258.67356697512105</v>
      </c>
      <c r="N154" s="74">
        <v>4571.81591796875</v>
      </c>
      <c r="O154" s="74">
        <v>1989.6217041015625</v>
      </c>
      <c r="P154" s="75"/>
      <c r="Q154" s="76"/>
      <c r="R154" s="76"/>
      <c r="S154" s="86"/>
      <c r="T154" s="48">
        <v>4</v>
      </c>
      <c r="U154" s="48">
        <v>5</v>
      </c>
      <c r="V154" s="49">
        <v>52.333333</v>
      </c>
      <c r="W154" s="49">
        <v>0.002857</v>
      </c>
      <c r="X154" s="49">
        <v>0.014111</v>
      </c>
      <c r="Y154" s="49">
        <v>1.546166</v>
      </c>
      <c r="Z154" s="49">
        <v>0.6</v>
      </c>
      <c r="AA154" s="49">
        <v>0.16666666666666666</v>
      </c>
      <c r="AB154" s="71">
        <v>154</v>
      </c>
      <c r="AC154" s="71"/>
      <c r="AD154" s="72"/>
      <c r="AE154" s="78" t="s">
        <v>1613</v>
      </c>
      <c r="AF154" s="78">
        <v>4269</v>
      </c>
      <c r="AG154" s="78">
        <v>6418</v>
      </c>
      <c r="AH154" s="78">
        <v>23701</v>
      </c>
      <c r="AI154" s="78">
        <v>49977</v>
      </c>
      <c r="AJ154" s="78"/>
      <c r="AK154" s="78" t="s">
        <v>1790</v>
      </c>
      <c r="AL154" s="78" t="s">
        <v>1931</v>
      </c>
      <c r="AM154" s="83" t="s">
        <v>2044</v>
      </c>
      <c r="AN154" s="78"/>
      <c r="AO154" s="80">
        <v>41467.87331018518</v>
      </c>
      <c r="AP154" s="83" t="s">
        <v>2200</v>
      </c>
      <c r="AQ154" s="78" t="b">
        <v>0</v>
      </c>
      <c r="AR154" s="78" t="b">
        <v>0</v>
      </c>
      <c r="AS154" s="78" t="b">
        <v>0</v>
      </c>
      <c r="AT154" s="78" t="s">
        <v>1401</v>
      </c>
      <c r="AU154" s="78">
        <v>197</v>
      </c>
      <c r="AV154" s="83" t="s">
        <v>2235</v>
      </c>
      <c r="AW154" s="78" t="b">
        <v>0</v>
      </c>
      <c r="AX154" s="78" t="s">
        <v>2298</v>
      </c>
      <c r="AY154" s="83" t="s">
        <v>2450</v>
      </c>
      <c r="AZ154" s="78" t="s">
        <v>66</v>
      </c>
      <c r="BA154" s="78" t="str">
        <f>REPLACE(INDEX(GroupVertices[Group],MATCH(Vertices[[#This Row],[Vertex]],GroupVertices[Vertex],0)),1,1,"")</f>
        <v>3</v>
      </c>
      <c r="BB154" s="48" t="s">
        <v>555</v>
      </c>
      <c r="BC154" s="48" t="s">
        <v>555</v>
      </c>
      <c r="BD154" s="48" t="s">
        <v>578</v>
      </c>
      <c r="BE154" s="48" t="s">
        <v>578</v>
      </c>
      <c r="BF154" s="48" t="s">
        <v>3111</v>
      </c>
      <c r="BG154" s="48" t="s">
        <v>3127</v>
      </c>
      <c r="BH154" s="121" t="s">
        <v>3196</v>
      </c>
      <c r="BI154" s="121" t="s">
        <v>3240</v>
      </c>
      <c r="BJ154" s="121" t="s">
        <v>3307</v>
      </c>
      <c r="BK154" s="121" t="s">
        <v>3326</v>
      </c>
      <c r="BL154" s="121">
        <v>11</v>
      </c>
      <c r="BM154" s="124">
        <v>3.7542662116040955</v>
      </c>
      <c r="BN154" s="121">
        <v>4</v>
      </c>
      <c r="BO154" s="124">
        <v>1.3651877133105803</v>
      </c>
      <c r="BP154" s="121">
        <v>0</v>
      </c>
      <c r="BQ154" s="124">
        <v>0</v>
      </c>
      <c r="BR154" s="121">
        <v>278</v>
      </c>
      <c r="BS154" s="124">
        <v>94.88054607508532</v>
      </c>
      <c r="BT154" s="121">
        <v>293</v>
      </c>
      <c r="BU154" s="2"/>
      <c r="BV154" s="3"/>
      <c r="BW154" s="3"/>
      <c r="BX154" s="3"/>
      <c r="BY154" s="3"/>
    </row>
    <row r="155" spans="1:77" ht="41.45" customHeight="1">
      <c r="A155" s="64" t="s">
        <v>332</v>
      </c>
      <c r="C155" s="65"/>
      <c r="D155" s="65" t="s">
        <v>64</v>
      </c>
      <c r="E155" s="66">
        <v>191.7120271905657</v>
      </c>
      <c r="F155" s="68">
        <v>99.83372443578608</v>
      </c>
      <c r="G155" s="100" t="s">
        <v>2286</v>
      </c>
      <c r="H155" s="65"/>
      <c r="I155" s="69" t="s">
        <v>332</v>
      </c>
      <c r="J155" s="70"/>
      <c r="K155" s="70"/>
      <c r="L155" s="69" t="s">
        <v>2634</v>
      </c>
      <c r="M155" s="73">
        <v>56.41410303369385</v>
      </c>
      <c r="N155" s="74">
        <v>4610.25048828125</v>
      </c>
      <c r="O155" s="74">
        <v>8881.3212890625</v>
      </c>
      <c r="P155" s="75"/>
      <c r="Q155" s="76"/>
      <c r="R155" s="76"/>
      <c r="S155" s="86"/>
      <c r="T155" s="48">
        <v>0</v>
      </c>
      <c r="U155" s="48">
        <v>2</v>
      </c>
      <c r="V155" s="49">
        <v>0</v>
      </c>
      <c r="W155" s="49">
        <v>0.002825</v>
      </c>
      <c r="X155" s="49">
        <v>0.007806</v>
      </c>
      <c r="Y155" s="49">
        <v>0.598246</v>
      </c>
      <c r="Z155" s="49">
        <v>1</v>
      </c>
      <c r="AA155" s="49">
        <v>0</v>
      </c>
      <c r="AB155" s="71">
        <v>155</v>
      </c>
      <c r="AC155" s="71"/>
      <c r="AD155" s="72"/>
      <c r="AE155" s="78" t="s">
        <v>1614</v>
      </c>
      <c r="AF155" s="78">
        <v>1061</v>
      </c>
      <c r="AG155" s="78">
        <v>1392</v>
      </c>
      <c r="AH155" s="78">
        <v>5753</v>
      </c>
      <c r="AI155" s="78">
        <v>17072</v>
      </c>
      <c r="AJ155" s="78"/>
      <c r="AK155" s="78" t="s">
        <v>1791</v>
      </c>
      <c r="AL155" s="78" t="s">
        <v>1932</v>
      </c>
      <c r="AM155" s="83" t="s">
        <v>2045</v>
      </c>
      <c r="AN155" s="78"/>
      <c r="AO155" s="80">
        <v>39832.95496527778</v>
      </c>
      <c r="AP155" s="83" t="s">
        <v>2201</v>
      </c>
      <c r="AQ155" s="78" t="b">
        <v>0</v>
      </c>
      <c r="AR155" s="78" t="b">
        <v>0</v>
      </c>
      <c r="AS155" s="78" t="b">
        <v>1</v>
      </c>
      <c r="AT155" s="78" t="s">
        <v>1401</v>
      </c>
      <c r="AU155" s="78">
        <v>81</v>
      </c>
      <c r="AV155" s="83" t="s">
        <v>2238</v>
      </c>
      <c r="AW155" s="78" t="b">
        <v>0</v>
      </c>
      <c r="AX155" s="78" t="s">
        <v>2298</v>
      </c>
      <c r="AY155" s="83" t="s">
        <v>2451</v>
      </c>
      <c r="AZ155" s="78" t="s">
        <v>66</v>
      </c>
      <c r="BA155" s="78" t="str">
        <f>REPLACE(INDEX(GroupVertices[Group],MATCH(Vertices[[#This Row],[Vertex]],GroupVertices[Vertex],0)),1,1,"")</f>
        <v>2</v>
      </c>
      <c r="BB155" s="48"/>
      <c r="BC155" s="48"/>
      <c r="BD155" s="48"/>
      <c r="BE155" s="48"/>
      <c r="BF155" s="48" t="s">
        <v>600</v>
      </c>
      <c r="BG155" s="48" t="s">
        <v>600</v>
      </c>
      <c r="BH155" s="121" t="s">
        <v>3161</v>
      </c>
      <c r="BI155" s="121" t="s">
        <v>3161</v>
      </c>
      <c r="BJ155" s="121" t="s">
        <v>3276</v>
      </c>
      <c r="BK155" s="121" t="s">
        <v>3276</v>
      </c>
      <c r="BL155" s="121">
        <v>1</v>
      </c>
      <c r="BM155" s="124">
        <v>6.25</v>
      </c>
      <c r="BN155" s="121">
        <v>0</v>
      </c>
      <c r="BO155" s="124">
        <v>0</v>
      </c>
      <c r="BP155" s="121">
        <v>0</v>
      </c>
      <c r="BQ155" s="124">
        <v>0</v>
      </c>
      <c r="BR155" s="121">
        <v>15</v>
      </c>
      <c r="BS155" s="124">
        <v>93.75</v>
      </c>
      <c r="BT155" s="121">
        <v>16</v>
      </c>
      <c r="BU155" s="2"/>
      <c r="BV155" s="3"/>
      <c r="BW155" s="3"/>
      <c r="BX155" s="3"/>
      <c r="BY155" s="3"/>
    </row>
    <row r="156" spans="1:77" ht="41.45" customHeight="1">
      <c r="A156" s="64" t="s">
        <v>333</v>
      </c>
      <c r="C156" s="65"/>
      <c r="D156" s="65" t="s">
        <v>64</v>
      </c>
      <c r="E156" s="66">
        <v>177.79462883332906</v>
      </c>
      <c r="F156" s="68">
        <v>99.91160950399086</v>
      </c>
      <c r="G156" s="100" t="s">
        <v>2287</v>
      </c>
      <c r="H156" s="65"/>
      <c r="I156" s="69" t="s">
        <v>333</v>
      </c>
      <c r="J156" s="70"/>
      <c r="K156" s="70"/>
      <c r="L156" s="69" t="s">
        <v>2635</v>
      </c>
      <c r="M156" s="73">
        <v>30.457605969981042</v>
      </c>
      <c r="N156" s="74">
        <v>1665.2745361328125</v>
      </c>
      <c r="O156" s="74">
        <v>9646.09375</v>
      </c>
      <c r="P156" s="75"/>
      <c r="Q156" s="76"/>
      <c r="R156" s="76"/>
      <c r="S156" s="86"/>
      <c r="T156" s="48">
        <v>0</v>
      </c>
      <c r="U156" s="48">
        <v>2</v>
      </c>
      <c r="V156" s="49">
        <v>0</v>
      </c>
      <c r="W156" s="49">
        <v>0.002825</v>
      </c>
      <c r="X156" s="49">
        <v>0.007806</v>
      </c>
      <c r="Y156" s="49">
        <v>0.598246</v>
      </c>
      <c r="Z156" s="49">
        <v>1</v>
      </c>
      <c r="AA156" s="49">
        <v>0</v>
      </c>
      <c r="AB156" s="71">
        <v>156</v>
      </c>
      <c r="AC156" s="71"/>
      <c r="AD156" s="72"/>
      <c r="AE156" s="78" t="s">
        <v>1615</v>
      </c>
      <c r="AF156" s="78">
        <v>624</v>
      </c>
      <c r="AG156" s="78">
        <v>747</v>
      </c>
      <c r="AH156" s="78">
        <v>4733</v>
      </c>
      <c r="AI156" s="78">
        <v>5297</v>
      </c>
      <c r="AJ156" s="78"/>
      <c r="AK156" s="78" t="s">
        <v>1792</v>
      </c>
      <c r="AL156" s="78"/>
      <c r="AM156" s="83" t="s">
        <v>2046</v>
      </c>
      <c r="AN156" s="78"/>
      <c r="AO156" s="80">
        <v>43080.83490740741</v>
      </c>
      <c r="AP156" s="83" t="s">
        <v>2202</v>
      </c>
      <c r="AQ156" s="78" t="b">
        <v>0</v>
      </c>
      <c r="AR156" s="78" t="b">
        <v>0</v>
      </c>
      <c r="AS156" s="78" t="b">
        <v>0</v>
      </c>
      <c r="AT156" s="78" t="s">
        <v>1401</v>
      </c>
      <c r="AU156" s="78">
        <v>4</v>
      </c>
      <c r="AV156" s="83" t="s">
        <v>2235</v>
      </c>
      <c r="AW156" s="78" t="b">
        <v>0</v>
      </c>
      <c r="AX156" s="78" t="s">
        <v>2298</v>
      </c>
      <c r="AY156" s="83" t="s">
        <v>2452</v>
      </c>
      <c r="AZ156" s="78" t="s">
        <v>66</v>
      </c>
      <c r="BA156" s="78" t="str">
        <f>REPLACE(INDEX(GroupVertices[Group],MATCH(Vertices[[#This Row],[Vertex]],GroupVertices[Vertex],0)),1,1,"")</f>
        <v>1</v>
      </c>
      <c r="BB156" s="48"/>
      <c r="BC156" s="48"/>
      <c r="BD156" s="48"/>
      <c r="BE156" s="48"/>
      <c r="BF156" s="48" t="s">
        <v>600</v>
      </c>
      <c r="BG156" s="48" t="s">
        <v>600</v>
      </c>
      <c r="BH156" s="121" t="s">
        <v>3161</v>
      </c>
      <c r="BI156" s="121" t="s">
        <v>3161</v>
      </c>
      <c r="BJ156" s="121" t="s">
        <v>3276</v>
      </c>
      <c r="BK156" s="121" t="s">
        <v>3276</v>
      </c>
      <c r="BL156" s="121">
        <v>1</v>
      </c>
      <c r="BM156" s="124">
        <v>6.25</v>
      </c>
      <c r="BN156" s="121">
        <v>0</v>
      </c>
      <c r="BO156" s="124">
        <v>0</v>
      </c>
      <c r="BP156" s="121">
        <v>0</v>
      </c>
      <c r="BQ156" s="124">
        <v>0</v>
      </c>
      <c r="BR156" s="121">
        <v>15</v>
      </c>
      <c r="BS156" s="124">
        <v>93.75</v>
      </c>
      <c r="BT156" s="121">
        <v>16</v>
      </c>
      <c r="BU156" s="2"/>
      <c r="BV156" s="3"/>
      <c r="BW156" s="3"/>
      <c r="BX156" s="3"/>
      <c r="BY156" s="3"/>
    </row>
    <row r="157" spans="1:77" ht="41.45" customHeight="1">
      <c r="A157" s="64" t="s">
        <v>334</v>
      </c>
      <c r="C157" s="65"/>
      <c r="D157" s="65" t="s">
        <v>64</v>
      </c>
      <c r="E157" s="66">
        <v>176.00370780441332</v>
      </c>
      <c r="F157" s="68">
        <v>99.92163192362031</v>
      </c>
      <c r="G157" s="100" t="s">
        <v>756</v>
      </c>
      <c r="H157" s="65"/>
      <c r="I157" s="69" t="s">
        <v>334</v>
      </c>
      <c r="J157" s="70"/>
      <c r="K157" s="70"/>
      <c r="L157" s="69" t="s">
        <v>2636</v>
      </c>
      <c r="M157" s="73">
        <v>27.11746758813893</v>
      </c>
      <c r="N157" s="74">
        <v>751.0429077148438</v>
      </c>
      <c r="O157" s="74">
        <v>1519.6851806640625</v>
      </c>
      <c r="P157" s="75"/>
      <c r="Q157" s="76"/>
      <c r="R157" s="76"/>
      <c r="S157" s="86"/>
      <c r="T157" s="48">
        <v>0</v>
      </c>
      <c r="U157" s="48">
        <v>1</v>
      </c>
      <c r="V157" s="49">
        <v>0</v>
      </c>
      <c r="W157" s="49">
        <v>0.002304</v>
      </c>
      <c r="X157" s="49">
        <v>0.00349</v>
      </c>
      <c r="Y157" s="49">
        <v>0.39461</v>
      </c>
      <c r="Z157" s="49">
        <v>0</v>
      </c>
      <c r="AA157" s="49">
        <v>0</v>
      </c>
      <c r="AB157" s="71">
        <v>157</v>
      </c>
      <c r="AC157" s="71"/>
      <c r="AD157" s="72"/>
      <c r="AE157" s="78" t="s">
        <v>1616</v>
      </c>
      <c r="AF157" s="78">
        <v>518</v>
      </c>
      <c r="AG157" s="78">
        <v>664</v>
      </c>
      <c r="AH157" s="78">
        <v>5588</v>
      </c>
      <c r="AI157" s="78">
        <v>15327</v>
      </c>
      <c r="AJ157" s="78"/>
      <c r="AK157" s="78" t="s">
        <v>1793</v>
      </c>
      <c r="AL157" s="78" t="s">
        <v>1933</v>
      </c>
      <c r="AM157" s="83" t="s">
        <v>2047</v>
      </c>
      <c r="AN157" s="78"/>
      <c r="AO157" s="80">
        <v>40203.56818287037</v>
      </c>
      <c r="AP157" s="83" t="s">
        <v>2203</v>
      </c>
      <c r="AQ157" s="78" t="b">
        <v>0</v>
      </c>
      <c r="AR157" s="78" t="b">
        <v>0</v>
      </c>
      <c r="AS157" s="78" t="b">
        <v>0</v>
      </c>
      <c r="AT157" s="78" t="s">
        <v>1401</v>
      </c>
      <c r="AU157" s="78">
        <v>10</v>
      </c>
      <c r="AV157" s="83" t="s">
        <v>2247</v>
      </c>
      <c r="AW157" s="78" t="b">
        <v>0</v>
      </c>
      <c r="AX157" s="78" t="s">
        <v>2298</v>
      </c>
      <c r="AY157" s="83" t="s">
        <v>2453</v>
      </c>
      <c r="AZ157" s="78" t="s">
        <v>66</v>
      </c>
      <c r="BA157" s="78" t="str">
        <f>REPLACE(INDEX(GroupVertices[Group],MATCH(Vertices[[#This Row],[Vertex]],GroupVertices[Vertex],0)),1,1,"")</f>
        <v>1</v>
      </c>
      <c r="BB157" s="48"/>
      <c r="BC157" s="48"/>
      <c r="BD157" s="48"/>
      <c r="BE157" s="48"/>
      <c r="BF157" s="48"/>
      <c r="BG157" s="48"/>
      <c r="BH157" s="121" t="s">
        <v>3163</v>
      </c>
      <c r="BI157" s="121" t="s">
        <v>3163</v>
      </c>
      <c r="BJ157" s="121" t="s">
        <v>3278</v>
      </c>
      <c r="BK157" s="121" t="s">
        <v>3278</v>
      </c>
      <c r="BL157" s="121">
        <v>0</v>
      </c>
      <c r="BM157" s="124">
        <v>0</v>
      </c>
      <c r="BN157" s="121">
        <v>1</v>
      </c>
      <c r="BO157" s="124">
        <v>4.166666666666667</v>
      </c>
      <c r="BP157" s="121">
        <v>0</v>
      </c>
      <c r="BQ157" s="124">
        <v>0</v>
      </c>
      <c r="BR157" s="121">
        <v>23</v>
      </c>
      <c r="BS157" s="124">
        <v>95.83333333333333</v>
      </c>
      <c r="BT157" s="121">
        <v>24</v>
      </c>
      <c r="BU157" s="2"/>
      <c r="BV157" s="3"/>
      <c r="BW157" s="3"/>
      <c r="BX157" s="3"/>
      <c r="BY157" s="3"/>
    </row>
    <row r="158" spans="1:77" ht="41.45" customHeight="1">
      <c r="A158" s="64" t="s">
        <v>335</v>
      </c>
      <c r="C158" s="65"/>
      <c r="D158" s="65" t="s">
        <v>64</v>
      </c>
      <c r="E158" s="66">
        <v>174.8816849911167</v>
      </c>
      <c r="F158" s="68">
        <v>99.92791102989418</v>
      </c>
      <c r="G158" s="100" t="s">
        <v>757</v>
      </c>
      <c r="H158" s="65"/>
      <c r="I158" s="69" t="s">
        <v>335</v>
      </c>
      <c r="J158" s="70"/>
      <c r="K158" s="70"/>
      <c r="L158" s="69" t="s">
        <v>2637</v>
      </c>
      <c r="M158" s="73">
        <v>25.024850770599294</v>
      </c>
      <c r="N158" s="74">
        <v>2923.313232421875</v>
      </c>
      <c r="O158" s="74">
        <v>3052.76953125</v>
      </c>
      <c r="P158" s="75"/>
      <c r="Q158" s="76"/>
      <c r="R158" s="76"/>
      <c r="S158" s="86"/>
      <c r="T158" s="48">
        <v>0</v>
      </c>
      <c r="U158" s="48">
        <v>1</v>
      </c>
      <c r="V158" s="49">
        <v>0</v>
      </c>
      <c r="W158" s="49">
        <v>0.002304</v>
      </c>
      <c r="X158" s="49">
        <v>0.00349</v>
      </c>
      <c r="Y158" s="49">
        <v>0.39461</v>
      </c>
      <c r="Z158" s="49">
        <v>0</v>
      </c>
      <c r="AA158" s="49">
        <v>0</v>
      </c>
      <c r="AB158" s="71">
        <v>158</v>
      </c>
      <c r="AC158" s="71"/>
      <c r="AD158" s="72"/>
      <c r="AE158" s="78" t="s">
        <v>1617</v>
      </c>
      <c r="AF158" s="78">
        <v>590</v>
      </c>
      <c r="AG158" s="78">
        <v>612</v>
      </c>
      <c r="AH158" s="78">
        <v>783</v>
      </c>
      <c r="AI158" s="78">
        <v>4163</v>
      </c>
      <c r="AJ158" s="78"/>
      <c r="AK158" s="78" t="s">
        <v>1794</v>
      </c>
      <c r="AL158" s="78"/>
      <c r="AM158" s="78"/>
      <c r="AN158" s="78"/>
      <c r="AO158" s="80">
        <v>42559.595185185186</v>
      </c>
      <c r="AP158" s="83" t="s">
        <v>2204</v>
      </c>
      <c r="AQ158" s="78" t="b">
        <v>1</v>
      </c>
      <c r="AR158" s="78" t="b">
        <v>0</v>
      </c>
      <c r="AS158" s="78" t="b">
        <v>0</v>
      </c>
      <c r="AT158" s="78" t="s">
        <v>1401</v>
      </c>
      <c r="AU158" s="78">
        <v>6</v>
      </c>
      <c r="AV158" s="78"/>
      <c r="AW158" s="78" t="b">
        <v>0</v>
      </c>
      <c r="AX158" s="78" t="s">
        <v>2298</v>
      </c>
      <c r="AY158" s="83" t="s">
        <v>2454</v>
      </c>
      <c r="AZ158" s="78" t="s">
        <v>66</v>
      </c>
      <c r="BA158" s="78" t="str">
        <f>REPLACE(INDEX(GroupVertices[Group],MATCH(Vertices[[#This Row],[Vertex]],GroupVertices[Vertex],0)),1,1,"")</f>
        <v>1</v>
      </c>
      <c r="BB158" s="48"/>
      <c r="BC158" s="48"/>
      <c r="BD158" s="48"/>
      <c r="BE158" s="48"/>
      <c r="BF158" s="48"/>
      <c r="BG158" s="48"/>
      <c r="BH158" s="121" t="s">
        <v>3163</v>
      </c>
      <c r="BI158" s="121" t="s">
        <v>3163</v>
      </c>
      <c r="BJ158" s="121" t="s">
        <v>3278</v>
      </c>
      <c r="BK158" s="121" t="s">
        <v>3278</v>
      </c>
      <c r="BL158" s="121">
        <v>0</v>
      </c>
      <c r="BM158" s="124">
        <v>0</v>
      </c>
      <c r="BN158" s="121">
        <v>1</v>
      </c>
      <c r="BO158" s="124">
        <v>4.166666666666667</v>
      </c>
      <c r="BP158" s="121">
        <v>0</v>
      </c>
      <c r="BQ158" s="124">
        <v>0</v>
      </c>
      <c r="BR158" s="121">
        <v>23</v>
      </c>
      <c r="BS158" s="124">
        <v>95.83333333333333</v>
      </c>
      <c r="BT158" s="121">
        <v>24</v>
      </c>
      <c r="BU158" s="2"/>
      <c r="BV158" s="3"/>
      <c r="BW158" s="3"/>
      <c r="BX158" s="3"/>
      <c r="BY158" s="3"/>
    </row>
    <row r="159" spans="1:77" ht="41.45" customHeight="1">
      <c r="A159" s="64" t="s">
        <v>386</v>
      </c>
      <c r="C159" s="65"/>
      <c r="D159" s="65" t="s">
        <v>64</v>
      </c>
      <c r="E159" s="66">
        <v>230.57285578185753</v>
      </c>
      <c r="F159" s="68">
        <v>99.61625000503133</v>
      </c>
      <c r="G159" s="100" t="s">
        <v>2288</v>
      </c>
      <c r="H159" s="65"/>
      <c r="I159" s="69" t="s">
        <v>386</v>
      </c>
      <c r="J159" s="70"/>
      <c r="K159" s="70"/>
      <c r="L159" s="69" t="s">
        <v>2638</v>
      </c>
      <c r="M159" s="73">
        <v>128.89108165655705</v>
      </c>
      <c r="N159" s="74">
        <v>8334.490234375</v>
      </c>
      <c r="O159" s="74">
        <v>9646.09375</v>
      </c>
      <c r="P159" s="75"/>
      <c r="Q159" s="76"/>
      <c r="R159" s="76"/>
      <c r="S159" s="86"/>
      <c r="T159" s="48">
        <v>1</v>
      </c>
      <c r="U159" s="48">
        <v>0</v>
      </c>
      <c r="V159" s="49">
        <v>0</v>
      </c>
      <c r="W159" s="49">
        <v>0.001783</v>
      </c>
      <c r="X159" s="49">
        <v>0.000405</v>
      </c>
      <c r="Y159" s="49">
        <v>0.387197</v>
      </c>
      <c r="Z159" s="49">
        <v>0</v>
      </c>
      <c r="AA159" s="49">
        <v>0</v>
      </c>
      <c r="AB159" s="71">
        <v>159</v>
      </c>
      <c r="AC159" s="71"/>
      <c r="AD159" s="72"/>
      <c r="AE159" s="78" t="s">
        <v>1618</v>
      </c>
      <c r="AF159" s="78">
        <v>1984</v>
      </c>
      <c r="AG159" s="78">
        <v>3193</v>
      </c>
      <c r="AH159" s="78">
        <v>1518</v>
      </c>
      <c r="AI159" s="78">
        <v>2413</v>
      </c>
      <c r="AJ159" s="78"/>
      <c r="AK159" s="78" t="s">
        <v>1795</v>
      </c>
      <c r="AL159" s="78" t="s">
        <v>1934</v>
      </c>
      <c r="AM159" s="83" t="s">
        <v>2048</v>
      </c>
      <c r="AN159" s="78"/>
      <c r="AO159" s="80">
        <v>42837.56048611111</v>
      </c>
      <c r="AP159" s="83" t="s">
        <v>2205</v>
      </c>
      <c r="AQ159" s="78" t="b">
        <v>0</v>
      </c>
      <c r="AR159" s="78" t="b">
        <v>0</v>
      </c>
      <c r="AS159" s="78" t="b">
        <v>1</v>
      </c>
      <c r="AT159" s="78" t="s">
        <v>1401</v>
      </c>
      <c r="AU159" s="78">
        <v>46</v>
      </c>
      <c r="AV159" s="83" t="s">
        <v>2235</v>
      </c>
      <c r="AW159" s="78" t="b">
        <v>0</v>
      </c>
      <c r="AX159" s="78" t="s">
        <v>2298</v>
      </c>
      <c r="AY159" s="83" t="s">
        <v>2455</v>
      </c>
      <c r="AZ159" s="78" t="s">
        <v>65</v>
      </c>
      <c r="BA159" s="78" t="str">
        <f>REPLACE(INDEX(GroupVertices[Group],MATCH(Vertices[[#This Row],[Vertex]],GroupVertices[Vertex],0)),1,1,"")</f>
        <v>4</v>
      </c>
      <c r="BB159" s="48"/>
      <c r="BC159" s="48"/>
      <c r="BD159" s="48"/>
      <c r="BE159" s="48"/>
      <c r="BF159" s="48"/>
      <c r="BG159" s="48"/>
      <c r="BH159" s="48"/>
      <c r="BI159" s="48"/>
      <c r="BJ159" s="48"/>
      <c r="BK159" s="48"/>
      <c r="BL159" s="48"/>
      <c r="BM159" s="49"/>
      <c r="BN159" s="48"/>
      <c r="BO159" s="49"/>
      <c r="BP159" s="48"/>
      <c r="BQ159" s="49"/>
      <c r="BR159" s="48"/>
      <c r="BS159" s="49"/>
      <c r="BT159" s="48"/>
      <c r="BU159" s="2"/>
      <c r="BV159" s="3"/>
      <c r="BW159" s="3"/>
      <c r="BX159" s="3"/>
      <c r="BY159" s="3"/>
    </row>
    <row r="160" spans="1:77" ht="41.45" customHeight="1">
      <c r="A160" s="64" t="s">
        <v>337</v>
      </c>
      <c r="C160" s="65"/>
      <c r="D160" s="65" t="s">
        <v>64</v>
      </c>
      <c r="E160" s="66">
        <v>165.88392512294976</v>
      </c>
      <c r="F160" s="68">
        <v>99.9782646321289</v>
      </c>
      <c r="G160" s="100" t="s">
        <v>759</v>
      </c>
      <c r="H160" s="65"/>
      <c r="I160" s="69" t="s">
        <v>337</v>
      </c>
      <c r="J160" s="70"/>
      <c r="K160" s="70"/>
      <c r="L160" s="69" t="s">
        <v>2639</v>
      </c>
      <c r="M160" s="73">
        <v>8.243673599175665</v>
      </c>
      <c r="N160" s="74">
        <v>762.4182739257812</v>
      </c>
      <c r="O160" s="74">
        <v>4752.8017578125</v>
      </c>
      <c r="P160" s="75"/>
      <c r="Q160" s="76"/>
      <c r="R160" s="76"/>
      <c r="S160" s="86"/>
      <c r="T160" s="48">
        <v>0</v>
      </c>
      <c r="U160" s="48">
        <v>2</v>
      </c>
      <c r="V160" s="49">
        <v>0</v>
      </c>
      <c r="W160" s="49">
        <v>0.002309</v>
      </c>
      <c r="X160" s="49">
        <v>0.004622</v>
      </c>
      <c r="Y160" s="49">
        <v>0.593855</v>
      </c>
      <c r="Z160" s="49">
        <v>0.5</v>
      </c>
      <c r="AA160" s="49">
        <v>0</v>
      </c>
      <c r="AB160" s="71">
        <v>160</v>
      </c>
      <c r="AC160" s="71"/>
      <c r="AD160" s="72"/>
      <c r="AE160" s="78" t="s">
        <v>1619</v>
      </c>
      <c r="AF160" s="78">
        <v>599</v>
      </c>
      <c r="AG160" s="78">
        <v>195</v>
      </c>
      <c r="AH160" s="78">
        <v>2202</v>
      </c>
      <c r="AI160" s="78">
        <v>8172</v>
      </c>
      <c r="AJ160" s="78"/>
      <c r="AK160" s="78" t="s">
        <v>1796</v>
      </c>
      <c r="AL160" s="78" t="s">
        <v>1935</v>
      </c>
      <c r="AM160" s="78"/>
      <c r="AN160" s="78"/>
      <c r="AO160" s="80">
        <v>40959.269328703704</v>
      </c>
      <c r="AP160" s="83" t="s">
        <v>2206</v>
      </c>
      <c r="AQ160" s="78" t="b">
        <v>1</v>
      </c>
      <c r="AR160" s="78" t="b">
        <v>0</v>
      </c>
      <c r="AS160" s="78" t="b">
        <v>1</v>
      </c>
      <c r="AT160" s="78" t="s">
        <v>1401</v>
      </c>
      <c r="AU160" s="78">
        <v>48</v>
      </c>
      <c r="AV160" s="83" t="s">
        <v>2235</v>
      </c>
      <c r="AW160" s="78" t="b">
        <v>0</v>
      </c>
      <c r="AX160" s="78" t="s">
        <v>2298</v>
      </c>
      <c r="AY160" s="83" t="s">
        <v>2456</v>
      </c>
      <c r="AZ160" s="78" t="s">
        <v>66</v>
      </c>
      <c r="BA160" s="78" t="str">
        <f>REPLACE(INDEX(GroupVertices[Group],MATCH(Vertices[[#This Row],[Vertex]],GroupVertices[Vertex],0)),1,1,"")</f>
        <v>1</v>
      </c>
      <c r="BB160" s="48"/>
      <c r="BC160" s="48"/>
      <c r="BD160" s="48"/>
      <c r="BE160" s="48"/>
      <c r="BF160" s="48" t="s">
        <v>603</v>
      </c>
      <c r="BG160" s="48" t="s">
        <v>603</v>
      </c>
      <c r="BH160" s="121" t="s">
        <v>3167</v>
      </c>
      <c r="BI160" s="121" t="s">
        <v>3167</v>
      </c>
      <c r="BJ160" s="121" t="s">
        <v>3282</v>
      </c>
      <c r="BK160" s="121" t="s">
        <v>3282</v>
      </c>
      <c r="BL160" s="121">
        <v>1</v>
      </c>
      <c r="BM160" s="124">
        <v>5.2631578947368425</v>
      </c>
      <c r="BN160" s="121">
        <v>0</v>
      </c>
      <c r="BO160" s="124">
        <v>0</v>
      </c>
      <c r="BP160" s="121">
        <v>0</v>
      </c>
      <c r="BQ160" s="124">
        <v>0</v>
      </c>
      <c r="BR160" s="121">
        <v>18</v>
      </c>
      <c r="BS160" s="124">
        <v>94.73684210526316</v>
      </c>
      <c r="BT160" s="121">
        <v>19</v>
      </c>
      <c r="BU160" s="2"/>
      <c r="BV160" s="3"/>
      <c r="BW160" s="3"/>
      <c r="BX160" s="3"/>
      <c r="BY160" s="3"/>
    </row>
    <row r="161" spans="1:77" ht="41.45" customHeight="1">
      <c r="A161" s="64" t="s">
        <v>338</v>
      </c>
      <c r="C161" s="65"/>
      <c r="D161" s="65" t="s">
        <v>64</v>
      </c>
      <c r="E161" s="66">
        <v>249.66882096969385</v>
      </c>
      <c r="F161" s="68">
        <v>99.50938444633175</v>
      </c>
      <c r="G161" s="100" t="s">
        <v>760</v>
      </c>
      <c r="H161" s="65"/>
      <c r="I161" s="69" t="s">
        <v>338</v>
      </c>
      <c r="J161" s="70"/>
      <c r="K161" s="70"/>
      <c r="L161" s="69" t="s">
        <v>2640</v>
      </c>
      <c r="M161" s="73">
        <v>164.5058101858374</v>
      </c>
      <c r="N161" s="74">
        <v>8866.7294921875</v>
      </c>
      <c r="O161" s="74">
        <v>9310.66015625</v>
      </c>
      <c r="P161" s="75"/>
      <c r="Q161" s="76"/>
      <c r="R161" s="76"/>
      <c r="S161" s="86"/>
      <c r="T161" s="48">
        <v>0</v>
      </c>
      <c r="U161" s="48">
        <v>1</v>
      </c>
      <c r="V161" s="49">
        <v>0</v>
      </c>
      <c r="W161" s="49">
        <v>0.001799</v>
      </c>
      <c r="X161" s="49">
        <v>0.000409</v>
      </c>
      <c r="Y161" s="49">
        <v>0.444769</v>
      </c>
      <c r="Z161" s="49">
        <v>0</v>
      </c>
      <c r="AA161" s="49">
        <v>0</v>
      </c>
      <c r="AB161" s="71">
        <v>161</v>
      </c>
      <c r="AC161" s="71"/>
      <c r="AD161" s="72"/>
      <c r="AE161" s="78" t="s">
        <v>1620</v>
      </c>
      <c r="AF161" s="78">
        <v>4999</v>
      </c>
      <c r="AG161" s="78">
        <v>4078</v>
      </c>
      <c r="AH161" s="78">
        <v>15627</v>
      </c>
      <c r="AI161" s="78">
        <v>4873</v>
      </c>
      <c r="AJ161" s="78"/>
      <c r="AK161" s="78" t="s">
        <v>1797</v>
      </c>
      <c r="AL161" s="78" t="s">
        <v>1936</v>
      </c>
      <c r="AM161" s="83" t="s">
        <v>2049</v>
      </c>
      <c r="AN161" s="78"/>
      <c r="AO161" s="80">
        <v>39707.99849537037</v>
      </c>
      <c r="AP161" s="83" t="s">
        <v>2207</v>
      </c>
      <c r="AQ161" s="78" t="b">
        <v>0</v>
      </c>
      <c r="AR161" s="78" t="b">
        <v>0</v>
      </c>
      <c r="AS161" s="78" t="b">
        <v>1</v>
      </c>
      <c r="AT161" s="78" t="s">
        <v>1401</v>
      </c>
      <c r="AU161" s="78">
        <v>447</v>
      </c>
      <c r="AV161" s="83" t="s">
        <v>2240</v>
      </c>
      <c r="AW161" s="78" t="b">
        <v>0</v>
      </c>
      <c r="AX161" s="78" t="s">
        <v>2298</v>
      </c>
      <c r="AY161" s="83" t="s">
        <v>2457</v>
      </c>
      <c r="AZ161" s="78" t="s">
        <v>66</v>
      </c>
      <c r="BA161" s="78" t="str">
        <f>REPLACE(INDEX(GroupVertices[Group],MATCH(Vertices[[#This Row],[Vertex]],GroupVertices[Vertex],0)),1,1,"")</f>
        <v>5</v>
      </c>
      <c r="BB161" s="48"/>
      <c r="BC161" s="48"/>
      <c r="BD161" s="48"/>
      <c r="BE161" s="48"/>
      <c r="BF161" s="48"/>
      <c r="BG161" s="48"/>
      <c r="BH161" s="121" t="s">
        <v>3197</v>
      </c>
      <c r="BI161" s="121" t="s">
        <v>3241</v>
      </c>
      <c r="BJ161" s="121" t="s">
        <v>3308</v>
      </c>
      <c r="BK161" s="121" t="s">
        <v>3327</v>
      </c>
      <c r="BL161" s="121">
        <v>1</v>
      </c>
      <c r="BM161" s="124">
        <v>1.8518518518518519</v>
      </c>
      <c r="BN161" s="121">
        <v>2</v>
      </c>
      <c r="BO161" s="124">
        <v>3.7037037037037037</v>
      </c>
      <c r="BP161" s="121">
        <v>0</v>
      </c>
      <c r="BQ161" s="124">
        <v>0</v>
      </c>
      <c r="BR161" s="121">
        <v>51</v>
      </c>
      <c r="BS161" s="124">
        <v>94.44444444444444</v>
      </c>
      <c r="BT161" s="121">
        <v>54</v>
      </c>
      <c r="BU161" s="2"/>
      <c r="BV161" s="3"/>
      <c r="BW161" s="3"/>
      <c r="BX161" s="3"/>
      <c r="BY161" s="3"/>
    </row>
    <row r="162" spans="1:77" ht="41.45" customHeight="1">
      <c r="A162" s="64" t="s">
        <v>339</v>
      </c>
      <c r="C162" s="65"/>
      <c r="D162" s="65" t="s">
        <v>64</v>
      </c>
      <c r="E162" s="66">
        <v>171.73139016916858</v>
      </c>
      <c r="F162" s="68">
        <v>99.94554082827852</v>
      </c>
      <c r="G162" s="100" t="s">
        <v>761</v>
      </c>
      <c r="H162" s="65"/>
      <c r="I162" s="69" t="s">
        <v>339</v>
      </c>
      <c r="J162" s="70"/>
      <c r="K162" s="70"/>
      <c r="L162" s="69" t="s">
        <v>2641</v>
      </c>
      <c r="M162" s="73">
        <v>19.149426629045696</v>
      </c>
      <c r="N162" s="74">
        <v>8778.3154296875</v>
      </c>
      <c r="O162" s="74">
        <v>7114.71875</v>
      </c>
      <c r="P162" s="75"/>
      <c r="Q162" s="76"/>
      <c r="R162" s="76"/>
      <c r="S162" s="86"/>
      <c r="T162" s="48">
        <v>0</v>
      </c>
      <c r="U162" s="48">
        <v>1</v>
      </c>
      <c r="V162" s="49">
        <v>0</v>
      </c>
      <c r="W162" s="49">
        <v>0.001799</v>
      </c>
      <c r="X162" s="49">
        <v>0.000409</v>
      </c>
      <c r="Y162" s="49">
        <v>0.444769</v>
      </c>
      <c r="Z162" s="49">
        <v>0</v>
      </c>
      <c r="AA162" s="49">
        <v>0</v>
      </c>
      <c r="AB162" s="71">
        <v>162</v>
      </c>
      <c r="AC162" s="71"/>
      <c r="AD162" s="72"/>
      <c r="AE162" s="78" t="s">
        <v>1621</v>
      </c>
      <c r="AF162" s="78">
        <v>791</v>
      </c>
      <c r="AG162" s="78">
        <v>466</v>
      </c>
      <c r="AH162" s="78">
        <v>2152</v>
      </c>
      <c r="AI162" s="78">
        <v>1687</v>
      </c>
      <c r="AJ162" s="78"/>
      <c r="AK162" s="78" t="s">
        <v>1798</v>
      </c>
      <c r="AL162" s="78" t="s">
        <v>1937</v>
      </c>
      <c r="AM162" s="83" t="s">
        <v>2050</v>
      </c>
      <c r="AN162" s="78"/>
      <c r="AO162" s="80">
        <v>41714.61351851852</v>
      </c>
      <c r="AP162" s="83" t="s">
        <v>2208</v>
      </c>
      <c r="AQ162" s="78" t="b">
        <v>1</v>
      </c>
      <c r="AR162" s="78" t="b">
        <v>0</v>
      </c>
      <c r="AS162" s="78" t="b">
        <v>1</v>
      </c>
      <c r="AT162" s="78" t="s">
        <v>2233</v>
      </c>
      <c r="AU162" s="78">
        <v>62</v>
      </c>
      <c r="AV162" s="83" t="s">
        <v>2235</v>
      </c>
      <c r="AW162" s="78" t="b">
        <v>0</v>
      </c>
      <c r="AX162" s="78" t="s">
        <v>2298</v>
      </c>
      <c r="AY162" s="83" t="s">
        <v>2458</v>
      </c>
      <c r="AZ162" s="78" t="s">
        <v>66</v>
      </c>
      <c r="BA162" s="78" t="str">
        <f>REPLACE(INDEX(GroupVertices[Group],MATCH(Vertices[[#This Row],[Vertex]],GroupVertices[Vertex],0)),1,1,"")</f>
        <v>5</v>
      </c>
      <c r="BB162" s="48"/>
      <c r="BC162" s="48"/>
      <c r="BD162" s="48"/>
      <c r="BE162" s="48"/>
      <c r="BF162" s="48"/>
      <c r="BG162" s="48"/>
      <c r="BH162" s="121" t="s">
        <v>3198</v>
      </c>
      <c r="BI162" s="121" t="s">
        <v>3198</v>
      </c>
      <c r="BJ162" s="121" t="s">
        <v>3309</v>
      </c>
      <c r="BK162" s="121" t="s">
        <v>3309</v>
      </c>
      <c r="BL162" s="121">
        <v>1</v>
      </c>
      <c r="BM162" s="124">
        <v>3.5714285714285716</v>
      </c>
      <c r="BN162" s="121">
        <v>1</v>
      </c>
      <c r="BO162" s="124">
        <v>3.5714285714285716</v>
      </c>
      <c r="BP162" s="121">
        <v>0</v>
      </c>
      <c r="BQ162" s="124">
        <v>0</v>
      </c>
      <c r="BR162" s="121">
        <v>26</v>
      </c>
      <c r="BS162" s="124">
        <v>92.85714285714286</v>
      </c>
      <c r="BT162" s="121">
        <v>28</v>
      </c>
      <c r="BU162" s="2"/>
      <c r="BV162" s="3"/>
      <c r="BW162" s="3"/>
      <c r="BX162" s="3"/>
      <c r="BY162" s="3"/>
    </row>
    <row r="163" spans="1:77" ht="41.45" customHeight="1">
      <c r="A163" s="64" t="s">
        <v>340</v>
      </c>
      <c r="C163" s="65"/>
      <c r="D163" s="65" t="s">
        <v>64</v>
      </c>
      <c r="E163" s="66">
        <v>165.12871746015398</v>
      </c>
      <c r="F163" s="68">
        <v>99.9824909536594</v>
      </c>
      <c r="G163" s="100" t="s">
        <v>762</v>
      </c>
      <c r="H163" s="65"/>
      <c r="I163" s="69" t="s">
        <v>340</v>
      </c>
      <c r="J163" s="70"/>
      <c r="K163" s="70"/>
      <c r="L163" s="69" t="s">
        <v>2642</v>
      </c>
      <c r="M163" s="73">
        <v>6.835181510447065</v>
      </c>
      <c r="N163" s="74">
        <v>3926.59033203125</v>
      </c>
      <c r="O163" s="74">
        <v>9041.080078125</v>
      </c>
      <c r="P163" s="75"/>
      <c r="Q163" s="76"/>
      <c r="R163" s="76"/>
      <c r="S163" s="86"/>
      <c r="T163" s="48">
        <v>0</v>
      </c>
      <c r="U163" s="48">
        <v>1</v>
      </c>
      <c r="V163" s="49">
        <v>0</v>
      </c>
      <c r="W163" s="49">
        <v>0.002469</v>
      </c>
      <c r="X163" s="49">
        <v>0.004316</v>
      </c>
      <c r="Y163" s="49">
        <v>0.353637</v>
      </c>
      <c r="Z163" s="49">
        <v>0</v>
      </c>
      <c r="AA163" s="49">
        <v>0</v>
      </c>
      <c r="AB163" s="71">
        <v>163</v>
      </c>
      <c r="AC163" s="71"/>
      <c r="AD163" s="72"/>
      <c r="AE163" s="78" t="s">
        <v>1622</v>
      </c>
      <c r="AF163" s="78">
        <v>667</v>
      </c>
      <c r="AG163" s="78">
        <v>160</v>
      </c>
      <c r="AH163" s="78">
        <v>1727</v>
      </c>
      <c r="AI163" s="78">
        <v>18615</v>
      </c>
      <c r="AJ163" s="78"/>
      <c r="AK163" s="78" t="s">
        <v>1799</v>
      </c>
      <c r="AL163" s="78"/>
      <c r="AM163" s="78"/>
      <c r="AN163" s="78"/>
      <c r="AO163" s="80">
        <v>42471.06582175926</v>
      </c>
      <c r="AP163" s="83" t="s">
        <v>2209</v>
      </c>
      <c r="AQ163" s="78" t="b">
        <v>1</v>
      </c>
      <c r="AR163" s="78" t="b">
        <v>0</v>
      </c>
      <c r="AS163" s="78" t="b">
        <v>0</v>
      </c>
      <c r="AT163" s="78" t="s">
        <v>1401</v>
      </c>
      <c r="AU163" s="78">
        <v>11</v>
      </c>
      <c r="AV163" s="78"/>
      <c r="AW163" s="78" t="b">
        <v>0</v>
      </c>
      <c r="AX163" s="78" t="s">
        <v>2298</v>
      </c>
      <c r="AY163" s="83" t="s">
        <v>2459</v>
      </c>
      <c r="AZ163" s="78" t="s">
        <v>66</v>
      </c>
      <c r="BA163" s="78" t="str">
        <f>REPLACE(INDEX(GroupVertices[Group],MATCH(Vertices[[#This Row],[Vertex]],GroupVertices[Vertex],0)),1,1,"")</f>
        <v>2</v>
      </c>
      <c r="BB163" s="48"/>
      <c r="BC163" s="48"/>
      <c r="BD163" s="48"/>
      <c r="BE163" s="48"/>
      <c r="BF163" s="48"/>
      <c r="BG163" s="48"/>
      <c r="BH163" s="121" t="s">
        <v>3164</v>
      </c>
      <c r="BI163" s="121" t="s">
        <v>3164</v>
      </c>
      <c r="BJ163" s="121" t="s">
        <v>3279</v>
      </c>
      <c r="BK163" s="121" t="s">
        <v>3279</v>
      </c>
      <c r="BL163" s="121">
        <v>0</v>
      </c>
      <c r="BM163" s="124">
        <v>0</v>
      </c>
      <c r="BN163" s="121">
        <v>1</v>
      </c>
      <c r="BO163" s="124">
        <v>4</v>
      </c>
      <c r="BP163" s="121">
        <v>0</v>
      </c>
      <c r="BQ163" s="124">
        <v>0</v>
      </c>
      <c r="BR163" s="121">
        <v>24</v>
      </c>
      <c r="BS163" s="124">
        <v>96</v>
      </c>
      <c r="BT163" s="121">
        <v>25</v>
      </c>
      <c r="BU163" s="2"/>
      <c r="BV163" s="3"/>
      <c r="BW163" s="3"/>
      <c r="BX163" s="3"/>
      <c r="BY163" s="3"/>
    </row>
    <row r="164" spans="1:77" ht="41.45" customHeight="1">
      <c r="A164" s="64" t="s">
        <v>341</v>
      </c>
      <c r="C164" s="65"/>
      <c r="D164" s="65" t="s">
        <v>64</v>
      </c>
      <c r="E164" s="66">
        <v>167.39434044854133</v>
      </c>
      <c r="F164" s="68">
        <v>99.96981198906792</v>
      </c>
      <c r="G164" s="100" t="s">
        <v>763</v>
      </c>
      <c r="H164" s="65"/>
      <c r="I164" s="69" t="s">
        <v>341</v>
      </c>
      <c r="J164" s="70"/>
      <c r="K164" s="70"/>
      <c r="L164" s="69" t="s">
        <v>2643</v>
      </c>
      <c r="M164" s="73">
        <v>11.060657776632869</v>
      </c>
      <c r="N164" s="74">
        <v>9679.875</v>
      </c>
      <c r="O164" s="74">
        <v>9071.9013671875</v>
      </c>
      <c r="P164" s="75"/>
      <c r="Q164" s="76"/>
      <c r="R164" s="76"/>
      <c r="S164" s="86"/>
      <c r="T164" s="48">
        <v>0</v>
      </c>
      <c r="U164" s="48">
        <v>1</v>
      </c>
      <c r="V164" s="49">
        <v>0</v>
      </c>
      <c r="W164" s="49">
        <v>0.001799</v>
      </c>
      <c r="X164" s="49">
        <v>0.000409</v>
      </c>
      <c r="Y164" s="49">
        <v>0.444769</v>
      </c>
      <c r="Z164" s="49">
        <v>0</v>
      </c>
      <c r="AA164" s="49">
        <v>0</v>
      </c>
      <c r="AB164" s="71">
        <v>164</v>
      </c>
      <c r="AC164" s="71"/>
      <c r="AD164" s="72"/>
      <c r="AE164" s="78" t="s">
        <v>1623</v>
      </c>
      <c r="AF164" s="78">
        <v>118</v>
      </c>
      <c r="AG164" s="78">
        <v>265</v>
      </c>
      <c r="AH164" s="78">
        <v>381</v>
      </c>
      <c r="AI164" s="78">
        <v>569</v>
      </c>
      <c r="AJ164" s="78"/>
      <c r="AK164" s="78" t="s">
        <v>1800</v>
      </c>
      <c r="AL164" s="78" t="s">
        <v>1938</v>
      </c>
      <c r="AM164" s="78"/>
      <c r="AN164" s="78"/>
      <c r="AO164" s="80">
        <v>41707.98637731482</v>
      </c>
      <c r="AP164" s="83" t="s">
        <v>2210</v>
      </c>
      <c r="AQ164" s="78" t="b">
        <v>1</v>
      </c>
      <c r="AR164" s="78" t="b">
        <v>0</v>
      </c>
      <c r="AS164" s="78" t="b">
        <v>1</v>
      </c>
      <c r="AT164" s="78" t="s">
        <v>1401</v>
      </c>
      <c r="AU164" s="78">
        <v>9</v>
      </c>
      <c r="AV164" s="83" t="s">
        <v>2235</v>
      </c>
      <c r="AW164" s="78" t="b">
        <v>0</v>
      </c>
      <c r="AX164" s="78" t="s">
        <v>2298</v>
      </c>
      <c r="AY164" s="83" t="s">
        <v>2460</v>
      </c>
      <c r="AZ164" s="78" t="s">
        <v>66</v>
      </c>
      <c r="BA164" s="78" t="str">
        <f>REPLACE(INDEX(GroupVertices[Group],MATCH(Vertices[[#This Row],[Vertex]],GroupVertices[Vertex],0)),1,1,"")</f>
        <v>5</v>
      </c>
      <c r="BB164" s="48"/>
      <c r="BC164" s="48"/>
      <c r="BD164" s="48"/>
      <c r="BE164" s="48"/>
      <c r="BF164" s="48"/>
      <c r="BG164" s="48"/>
      <c r="BH164" s="121" t="s">
        <v>3198</v>
      </c>
      <c r="BI164" s="121" t="s">
        <v>3198</v>
      </c>
      <c r="BJ164" s="121" t="s">
        <v>3309</v>
      </c>
      <c r="BK164" s="121" t="s">
        <v>3309</v>
      </c>
      <c r="BL164" s="121">
        <v>1</v>
      </c>
      <c r="BM164" s="124">
        <v>3.5714285714285716</v>
      </c>
      <c r="BN164" s="121">
        <v>1</v>
      </c>
      <c r="BO164" s="124">
        <v>3.5714285714285716</v>
      </c>
      <c r="BP164" s="121">
        <v>0</v>
      </c>
      <c r="BQ164" s="124">
        <v>0</v>
      </c>
      <c r="BR164" s="121">
        <v>26</v>
      </c>
      <c r="BS164" s="124">
        <v>92.85714285714286</v>
      </c>
      <c r="BT164" s="121">
        <v>28</v>
      </c>
      <c r="BU164" s="2"/>
      <c r="BV164" s="3"/>
      <c r="BW164" s="3"/>
      <c r="BX164" s="3"/>
      <c r="BY164" s="3"/>
    </row>
    <row r="165" spans="1:77" ht="41.45" customHeight="1">
      <c r="A165" s="64" t="s">
        <v>342</v>
      </c>
      <c r="C165" s="65"/>
      <c r="D165" s="65" t="s">
        <v>64</v>
      </c>
      <c r="E165" s="66">
        <v>164.00669464685737</v>
      </c>
      <c r="F165" s="68">
        <v>99.98877005993326</v>
      </c>
      <c r="G165" s="100" t="s">
        <v>764</v>
      </c>
      <c r="H165" s="65"/>
      <c r="I165" s="69" t="s">
        <v>342</v>
      </c>
      <c r="J165" s="70"/>
      <c r="K165" s="70"/>
      <c r="L165" s="69" t="s">
        <v>2644</v>
      </c>
      <c r="M165" s="73">
        <v>4.742564692907427</v>
      </c>
      <c r="N165" s="74">
        <v>1286.9873046875</v>
      </c>
      <c r="O165" s="74">
        <v>7323.1494140625</v>
      </c>
      <c r="P165" s="75"/>
      <c r="Q165" s="76"/>
      <c r="R165" s="76"/>
      <c r="S165" s="86"/>
      <c r="T165" s="48">
        <v>0</v>
      </c>
      <c r="U165" s="48">
        <v>2</v>
      </c>
      <c r="V165" s="49">
        <v>0</v>
      </c>
      <c r="W165" s="49">
        <v>0.002309</v>
      </c>
      <c r="X165" s="49">
        <v>0.004622</v>
      </c>
      <c r="Y165" s="49">
        <v>0.593855</v>
      </c>
      <c r="Z165" s="49">
        <v>0.5</v>
      </c>
      <c r="AA165" s="49">
        <v>0</v>
      </c>
      <c r="AB165" s="71">
        <v>165</v>
      </c>
      <c r="AC165" s="71"/>
      <c r="AD165" s="72"/>
      <c r="AE165" s="78" t="s">
        <v>1624</v>
      </c>
      <c r="AF165" s="78">
        <v>117</v>
      </c>
      <c r="AG165" s="78">
        <v>108</v>
      </c>
      <c r="AH165" s="78">
        <v>216</v>
      </c>
      <c r="AI165" s="78">
        <v>242</v>
      </c>
      <c r="AJ165" s="78"/>
      <c r="AK165" s="78" t="s">
        <v>1801</v>
      </c>
      <c r="AL165" s="78" t="s">
        <v>1939</v>
      </c>
      <c r="AM165" s="78"/>
      <c r="AN165" s="78"/>
      <c r="AO165" s="80">
        <v>41292.04646990741</v>
      </c>
      <c r="AP165" s="83" t="s">
        <v>2211</v>
      </c>
      <c r="AQ165" s="78" t="b">
        <v>0</v>
      </c>
      <c r="AR165" s="78" t="b">
        <v>0</v>
      </c>
      <c r="AS165" s="78" t="b">
        <v>0</v>
      </c>
      <c r="AT165" s="78" t="s">
        <v>1401</v>
      </c>
      <c r="AU165" s="78">
        <v>4</v>
      </c>
      <c r="AV165" s="83" t="s">
        <v>2249</v>
      </c>
      <c r="AW165" s="78" t="b">
        <v>0</v>
      </c>
      <c r="AX165" s="78" t="s">
        <v>2298</v>
      </c>
      <c r="AY165" s="83" t="s">
        <v>2461</v>
      </c>
      <c r="AZ165" s="78" t="s">
        <v>66</v>
      </c>
      <c r="BA165" s="78" t="str">
        <f>REPLACE(INDEX(GroupVertices[Group],MATCH(Vertices[[#This Row],[Vertex]],GroupVertices[Vertex],0)),1,1,"")</f>
        <v>1</v>
      </c>
      <c r="BB165" s="48"/>
      <c r="BC165" s="48"/>
      <c r="BD165" s="48"/>
      <c r="BE165" s="48"/>
      <c r="BF165" s="48" t="s">
        <v>603</v>
      </c>
      <c r="BG165" s="48" t="s">
        <v>603</v>
      </c>
      <c r="BH165" s="121" t="s">
        <v>3167</v>
      </c>
      <c r="BI165" s="121" t="s">
        <v>3167</v>
      </c>
      <c r="BJ165" s="121" t="s">
        <v>3282</v>
      </c>
      <c r="BK165" s="121" t="s">
        <v>3282</v>
      </c>
      <c r="BL165" s="121">
        <v>1</v>
      </c>
      <c r="BM165" s="124">
        <v>5.2631578947368425</v>
      </c>
      <c r="BN165" s="121">
        <v>0</v>
      </c>
      <c r="BO165" s="124">
        <v>0</v>
      </c>
      <c r="BP165" s="121">
        <v>0</v>
      </c>
      <c r="BQ165" s="124">
        <v>0</v>
      </c>
      <c r="BR165" s="121">
        <v>18</v>
      </c>
      <c r="BS165" s="124">
        <v>94.73684210526316</v>
      </c>
      <c r="BT165" s="121">
        <v>19</v>
      </c>
      <c r="BU165" s="2"/>
      <c r="BV165" s="3"/>
      <c r="BW165" s="3"/>
      <c r="BX165" s="3"/>
      <c r="BY165" s="3"/>
    </row>
    <row r="166" spans="1:77" ht="41.45" customHeight="1">
      <c r="A166" s="64" t="s">
        <v>343</v>
      </c>
      <c r="C166" s="65"/>
      <c r="D166" s="65" t="s">
        <v>64</v>
      </c>
      <c r="E166" s="66">
        <v>169.57365398975205</v>
      </c>
      <c r="F166" s="68">
        <v>99.95761603265136</v>
      </c>
      <c r="G166" s="100" t="s">
        <v>765</v>
      </c>
      <c r="H166" s="65"/>
      <c r="I166" s="69" t="s">
        <v>343</v>
      </c>
      <c r="J166" s="70"/>
      <c r="K166" s="70"/>
      <c r="L166" s="69" t="s">
        <v>2645</v>
      </c>
      <c r="M166" s="73">
        <v>15.125163518392549</v>
      </c>
      <c r="N166" s="74">
        <v>8654.10546875</v>
      </c>
      <c r="O166" s="74">
        <v>8262.1416015625</v>
      </c>
      <c r="P166" s="75"/>
      <c r="Q166" s="76"/>
      <c r="R166" s="76"/>
      <c r="S166" s="86"/>
      <c r="T166" s="48">
        <v>0</v>
      </c>
      <c r="U166" s="48">
        <v>1</v>
      </c>
      <c r="V166" s="49">
        <v>0</v>
      </c>
      <c r="W166" s="49">
        <v>0.001799</v>
      </c>
      <c r="X166" s="49">
        <v>0.000409</v>
      </c>
      <c r="Y166" s="49">
        <v>0.444769</v>
      </c>
      <c r="Z166" s="49">
        <v>0</v>
      </c>
      <c r="AA166" s="49">
        <v>0</v>
      </c>
      <c r="AB166" s="71">
        <v>166</v>
      </c>
      <c r="AC166" s="71"/>
      <c r="AD166" s="72"/>
      <c r="AE166" s="78" t="s">
        <v>1625</v>
      </c>
      <c r="AF166" s="78">
        <v>444</v>
      </c>
      <c r="AG166" s="78">
        <v>366</v>
      </c>
      <c r="AH166" s="78">
        <v>2388</v>
      </c>
      <c r="AI166" s="78">
        <v>552</v>
      </c>
      <c r="AJ166" s="78"/>
      <c r="AK166" s="78" t="s">
        <v>1802</v>
      </c>
      <c r="AL166" s="78"/>
      <c r="AM166" s="78"/>
      <c r="AN166" s="78"/>
      <c r="AO166" s="80">
        <v>41251.51920138889</v>
      </c>
      <c r="AP166" s="78"/>
      <c r="AQ166" s="78" t="b">
        <v>1</v>
      </c>
      <c r="AR166" s="78" t="b">
        <v>0</v>
      </c>
      <c r="AS166" s="78" t="b">
        <v>1</v>
      </c>
      <c r="AT166" s="78" t="s">
        <v>1401</v>
      </c>
      <c r="AU166" s="78">
        <v>1</v>
      </c>
      <c r="AV166" s="83" t="s">
        <v>2235</v>
      </c>
      <c r="AW166" s="78" t="b">
        <v>0</v>
      </c>
      <c r="AX166" s="78" t="s">
        <v>2298</v>
      </c>
      <c r="AY166" s="83" t="s">
        <v>2462</v>
      </c>
      <c r="AZ166" s="78" t="s">
        <v>66</v>
      </c>
      <c r="BA166" s="78" t="str">
        <f>REPLACE(INDEX(GroupVertices[Group],MATCH(Vertices[[#This Row],[Vertex]],GroupVertices[Vertex],0)),1,1,"")</f>
        <v>5</v>
      </c>
      <c r="BB166" s="48"/>
      <c r="BC166" s="48"/>
      <c r="BD166" s="48"/>
      <c r="BE166" s="48"/>
      <c r="BF166" s="48"/>
      <c r="BG166" s="48"/>
      <c r="BH166" s="121" t="s">
        <v>3198</v>
      </c>
      <c r="BI166" s="121" t="s">
        <v>3198</v>
      </c>
      <c r="BJ166" s="121" t="s">
        <v>3309</v>
      </c>
      <c r="BK166" s="121" t="s">
        <v>3309</v>
      </c>
      <c r="BL166" s="121">
        <v>1</v>
      </c>
      <c r="BM166" s="124">
        <v>3.5714285714285716</v>
      </c>
      <c r="BN166" s="121">
        <v>1</v>
      </c>
      <c r="BO166" s="124">
        <v>3.5714285714285716</v>
      </c>
      <c r="BP166" s="121">
        <v>0</v>
      </c>
      <c r="BQ166" s="124">
        <v>0</v>
      </c>
      <c r="BR166" s="121">
        <v>26</v>
      </c>
      <c r="BS166" s="124">
        <v>92.85714285714286</v>
      </c>
      <c r="BT166" s="121">
        <v>28</v>
      </c>
      <c r="BU166" s="2"/>
      <c r="BV166" s="3"/>
      <c r="BW166" s="3"/>
      <c r="BX166" s="3"/>
      <c r="BY166" s="3"/>
    </row>
    <row r="167" spans="1:77" ht="41.45" customHeight="1">
      <c r="A167" s="64" t="s">
        <v>344</v>
      </c>
      <c r="C167" s="65"/>
      <c r="D167" s="65" t="s">
        <v>64</v>
      </c>
      <c r="E167" s="66">
        <v>168.90475577413292</v>
      </c>
      <c r="F167" s="68">
        <v>99.96135934600693</v>
      </c>
      <c r="G167" s="100" t="s">
        <v>766</v>
      </c>
      <c r="H167" s="65"/>
      <c r="I167" s="69" t="s">
        <v>344</v>
      </c>
      <c r="J167" s="70"/>
      <c r="K167" s="70"/>
      <c r="L167" s="69" t="s">
        <v>2646</v>
      </c>
      <c r="M167" s="73">
        <v>13.877641954090073</v>
      </c>
      <c r="N167" s="74">
        <v>4604.04296875</v>
      </c>
      <c r="O167" s="74">
        <v>9646.09375</v>
      </c>
      <c r="P167" s="75"/>
      <c r="Q167" s="76"/>
      <c r="R167" s="76"/>
      <c r="S167" s="86"/>
      <c r="T167" s="48">
        <v>0</v>
      </c>
      <c r="U167" s="48">
        <v>1</v>
      </c>
      <c r="V167" s="49">
        <v>0</v>
      </c>
      <c r="W167" s="49">
        <v>0.002469</v>
      </c>
      <c r="X167" s="49">
        <v>0.004316</v>
      </c>
      <c r="Y167" s="49">
        <v>0.353637</v>
      </c>
      <c r="Z167" s="49">
        <v>0</v>
      </c>
      <c r="AA167" s="49">
        <v>0</v>
      </c>
      <c r="AB167" s="71">
        <v>167</v>
      </c>
      <c r="AC167" s="71"/>
      <c r="AD167" s="72"/>
      <c r="AE167" s="78" t="s">
        <v>1626</v>
      </c>
      <c r="AF167" s="78">
        <v>929</v>
      </c>
      <c r="AG167" s="78">
        <v>335</v>
      </c>
      <c r="AH167" s="78">
        <v>1310</v>
      </c>
      <c r="AI167" s="78">
        <v>1990</v>
      </c>
      <c r="AJ167" s="78"/>
      <c r="AK167" s="78" t="s">
        <v>1803</v>
      </c>
      <c r="AL167" s="78" t="s">
        <v>1940</v>
      </c>
      <c r="AM167" s="78"/>
      <c r="AN167" s="78"/>
      <c r="AO167" s="80">
        <v>42018.636724537035</v>
      </c>
      <c r="AP167" s="83" t="s">
        <v>2212</v>
      </c>
      <c r="AQ167" s="78" t="b">
        <v>0</v>
      </c>
      <c r="AR167" s="78" t="b">
        <v>0</v>
      </c>
      <c r="AS167" s="78" t="b">
        <v>0</v>
      </c>
      <c r="AT167" s="78" t="s">
        <v>1401</v>
      </c>
      <c r="AU167" s="78">
        <v>42</v>
      </c>
      <c r="AV167" s="83" t="s">
        <v>2235</v>
      </c>
      <c r="AW167" s="78" t="b">
        <v>0</v>
      </c>
      <c r="AX167" s="78" t="s">
        <v>2298</v>
      </c>
      <c r="AY167" s="83" t="s">
        <v>2463</v>
      </c>
      <c r="AZ167" s="78" t="s">
        <v>66</v>
      </c>
      <c r="BA167" s="78" t="str">
        <f>REPLACE(INDEX(GroupVertices[Group],MATCH(Vertices[[#This Row],[Vertex]],GroupVertices[Vertex],0)),1,1,"")</f>
        <v>2</v>
      </c>
      <c r="BB167" s="48"/>
      <c r="BC167" s="48"/>
      <c r="BD167" s="48"/>
      <c r="BE167" s="48"/>
      <c r="BF167" s="48" t="s">
        <v>614</v>
      </c>
      <c r="BG167" s="48" t="s">
        <v>614</v>
      </c>
      <c r="BH167" s="121" t="s">
        <v>3199</v>
      </c>
      <c r="BI167" s="121" t="s">
        <v>3199</v>
      </c>
      <c r="BJ167" s="121" t="s">
        <v>3310</v>
      </c>
      <c r="BK167" s="121" t="s">
        <v>3310</v>
      </c>
      <c r="BL167" s="121">
        <v>2</v>
      </c>
      <c r="BM167" s="124">
        <v>5.555555555555555</v>
      </c>
      <c r="BN167" s="121">
        <v>0</v>
      </c>
      <c r="BO167" s="124">
        <v>0</v>
      </c>
      <c r="BP167" s="121">
        <v>0</v>
      </c>
      <c r="BQ167" s="124">
        <v>0</v>
      </c>
      <c r="BR167" s="121">
        <v>34</v>
      </c>
      <c r="BS167" s="124">
        <v>94.44444444444444</v>
      </c>
      <c r="BT167" s="121">
        <v>36</v>
      </c>
      <c r="BU167" s="2"/>
      <c r="BV167" s="3"/>
      <c r="BW167" s="3"/>
      <c r="BX167" s="3"/>
      <c r="BY167" s="3"/>
    </row>
    <row r="168" spans="1:77" ht="41.45" customHeight="1">
      <c r="A168" s="64" t="s">
        <v>345</v>
      </c>
      <c r="C168" s="65"/>
      <c r="D168" s="65" t="s">
        <v>64</v>
      </c>
      <c r="E168" s="66">
        <v>169.1636841156629</v>
      </c>
      <c r="F168" s="68">
        <v>99.9599103214822</v>
      </c>
      <c r="G168" s="100" t="s">
        <v>767</v>
      </c>
      <c r="H168" s="65"/>
      <c r="I168" s="69" t="s">
        <v>345</v>
      </c>
      <c r="J168" s="70"/>
      <c r="K168" s="70"/>
      <c r="L168" s="69" t="s">
        <v>2647</v>
      </c>
      <c r="M168" s="73">
        <v>14.36055352736845</v>
      </c>
      <c r="N168" s="74">
        <v>5121.84814453125</v>
      </c>
      <c r="O168" s="74">
        <v>8643.0556640625</v>
      </c>
      <c r="P168" s="75"/>
      <c r="Q168" s="76"/>
      <c r="R168" s="76"/>
      <c r="S168" s="86"/>
      <c r="T168" s="48">
        <v>0</v>
      </c>
      <c r="U168" s="48">
        <v>2</v>
      </c>
      <c r="V168" s="49">
        <v>0</v>
      </c>
      <c r="W168" s="49">
        <v>0.002825</v>
      </c>
      <c r="X168" s="49">
        <v>0.007806</v>
      </c>
      <c r="Y168" s="49">
        <v>0.598246</v>
      </c>
      <c r="Z168" s="49">
        <v>1</v>
      </c>
      <c r="AA168" s="49">
        <v>0</v>
      </c>
      <c r="AB168" s="71">
        <v>168</v>
      </c>
      <c r="AC168" s="71"/>
      <c r="AD168" s="72"/>
      <c r="AE168" s="78" t="s">
        <v>1627</v>
      </c>
      <c r="AF168" s="78">
        <v>724</v>
      </c>
      <c r="AG168" s="78">
        <v>347</v>
      </c>
      <c r="AH168" s="78">
        <v>21838</v>
      </c>
      <c r="AI168" s="78">
        <v>57444</v>
      </c>
      <c r="AJ168" s="78"/>
      <c r="AK168" s="78" t="s">
        <v>1804</v>
      </c>
      <c r="AL168" s="78" t="s">
        <v>1941</v>
      </c>
      <c r="AM168" s="78"/>
      <c r="AN168" s="78"/>
      <c r="AO168" s="80">
        <v>42002.220625</v>
      </c>
      <c r="AP168" s="78"/>
      <c r="AQ168" s="78" t="b">
        <v>1</v>
      </c>
      <c r="AR168" s="78" t="b">
        <v>1</v>
      </c>
      <c r="AS168" s="78" t="b">
        <v>0</v>
      </c>
      <c r="AT168" s="78" t="s">
        <v>1401</v>
      </c>
      <c r="AU168" s="78">
        <v>140</v>
      </c>
      <c r="AV168" s="83" t="s">
        <v>2235</v>
      </c>
      <c r="AW168" s="78" t="b">
        <v>0</v>
      </c>
      <c r="AX168" s="78" t="s">
        <v>2298</v>
      </c>
      <c r="AY168" s="83" t="s">
        <v>2464</v>
      </c>
      <c r="AZ168" s="78" t="s">
        <v>66</v>
      </c>
      <c r="BA168" s="78" t="str">
        <f>REPLACE(INDEX(GroupVertices[Group],MATCH(Vertices[[#This Row],[Vertex]],GroupVertices[Vertex],0)),1,1,"")</f>
        <v>2</v>
      </c>
      <c r="BB168" s="48"/>
      <c r="BC168" s="48"/>
      <c r="BD168" s="48"/>
      <c r="BE168" s="48"/>
      <c r="BF168" s="48" t="s">
        <v>600</v>
      </c>
      <c r="BG168" s="48" t="s">
        <v>600</v>
      </c>
      <c r="BH168" s="121" t="s">
        <v>3187</v>
      </c>
      <c r="BI168" s="121" t="s">
        <v>3232</v>
      </c>
      <c r="BJ168" s="121" t="s">
        <v>3278</v>
      </c>
      <c r="BK168" s="121" t="s">
        <v>3278</v>
      </c>
      <c r="BL168" s="121">
        <v>1</v>
      </c>
      <c r="BM168" s="124">
        <v>2.5</v>
      </c>
      <c r="BN168" s="121">
        <v>1</v>
      </c>
      <c r="BO168" s="124">
        <v>2.5</v>
      </c>
      <c r="BP168" s="121">
        <v>0</v>
      </c>
      <c r="BQ168" s="124">
        <v>0</v>
      </c>
      <c r="BR168" s="121">
        <v>38</v>
      </c>
      <c r="BS168" s="124">
        <v>95</v>
      </c>
      <c r="BT168" s="121">
        <v>40</v>
      </c>
      <c r="BU168" s="2"/>
      <c r="BV168" s="3"/>
      <c r="BW168" s="3"/>
      <c r="BX168" s="3"/>
      <c r="BY168" s="3"/>
    </row>
    <row r="169" spans="1:77" ht="41.45" customHeight="1">
      <c r="A169" s="64" t="s">
        <v>346</v>
      </c>
      <c r="C169" s="65"/>
      <c r="D169" s="65" t="s">
        <v>64</v>
      </c>
      <c r="E169" s="66">
        <v>179.6287045858331</v>
      </c>
      <c r="F169" s="68">
        <v>99.90134558027394</v>
      </c>
      <c r="G169" s="100" t="s">
        <v>768</v>
      </c>
      <c r="H169" s="65"/>
      <c r="I169" s="69" t="s">
        <v>346</v>
      </c>
      <c r="J169" s="70"/>
      <c r="K169" s="70"/>
      <c r="L169" s="69" t="s">
        <v>2648</v>
      </c>
      <c r="M169" s="73">
        <v>33.878229614036215</v>
      </c>
      <c r="N169" s="74">
        <v>1916.4561767578125</v>
      </c>
      <c r="O169" s="74">
        <v>1368.9383544921875</v>
      </c>
      <c r="P169" s="75"/>
      <c r="Q169" s="76"/>
      <c r="R169" s="76"/>
      <c r="S169" s="86"/>
      <c r="T169" s="48">
        <v>0</v>
      </c>
      <c r="U169" s="48">
        <v>1</v>
      </c>
      <c r="V169" s="49">
        <v>0</v>
      </c>
      <c r="W169" s="49">
        <v>0.002304</v>
      </c>
      <c r="X169" s="49">
        <v>0.00349</v>
      </c>
      <c r="Y169" s="49">
        <v>0.39461</v>
      </c>
      <c r="Z169" s="49">
        <v>0</v>
      </c>
      <c r="AA169" s="49">
        <v>0</v>
      </c>
      <c r="AB169" s="71">
        <v>169</v>
      </c>
      <c r="AC169" s="71"/>
      <c r="AD169" s="72"/>
      <c r="AE169" s="78" t="s">
        <v>1628</v>
      </c>
      <c r="AF169" s="78">
        <v>1152</v>
      </c>
      <c r="AG169" s="78">
        <v>832</v>
      </c>
      <c r="AH169" s="78">
        <v>4512</v>
      </c>
      <c r="AI169" s="78">
        <v>4696</v>
      </c>
      <c r="AJ169" s="78"/>
      <c r="AK169" s="78" t="s">
        <v>1805</v>
      </c>
      <c r="AL169" s="78" t="s">
        <v>1942</v>
      </c>
      <c r="AM169" s="78"/>
      <c r="AN169" s="78"/>
      <c r="AO169" s="80">
        <v>41080.68324074074</v>
      </c>
      <c r="AP169" s="83" t="s">
        <v>2213</v>
      </c>
      <c r="AQ169" s="78" t="b">
        <v>1</v>
      </c>
      <c r="AR169" s="78" t="b">
        <v>0</v>
      </c>
      <c r="AS169" s="78" t="b">
        <v>0</v>
      </c>
      <c r="AT169" s="78" t="s">
        <v>1401</v>
      </c>
      <c r="AU169" s="78">
        <v>56</v>
      </c>
      <c r="AV169" s="83" t="s">
        <v>2235</v>
      </c>
      <c r="AW169" s="78" t="b">
        <v>0</v>
      </c>
      <c r="AX169" s="78" t="s">
        <v>2298</v>
      </c>
      <c r="AY169" s="83" t="s">
        <v>2465</v>
      </c>
      <c r="AZ169" s="78" t="s">
        <v>66</v>
      </c>
      <c r="BA169" s="78" t="str">
        <f>REPLACE(INDEX(GroupVertices[Group],MATCH(Vertices[[#This Row],[Vertex]],GroupVertices[Vertex],0)),1,1,"")</f>
        <v>1</v>
      </c>
      <c r="BB169" s="48"/>
      <c r="BC169" s="48"/>
      <c r="BD169" s="48"/>
      <c r="BE169" s="48"/>
      <c r="BF169" s="48"/>
      <c r="BG169" s="48"/>
      <c r="BH169" s="121" t="s">
        <v>3163</v>
      </c>
      <c r="BI169" s="121" t="s">
        <v>3163</v>
      </c>
      <c r="BJ169" s="121" t="s">
        <v>3278</v>
      </c>
      <c r="BK169" s="121" t="s">
        <v>3278</v>
      </c>
      <c r="BL169" s="121">
        <v>0</v>
      </c>
      <c r="BM169" s="124">
        <v>0</v>
      </c>
      <c r="BN169" s="121">
        <v>1</v>
      </c>
      <c r="BO169" s="124">
        <v>4.166666666666667</v>
      </c>
      <c r="BP169" s="121">
        <v>0</v>
      </c>
      <c r="BQ169" s="124">
        <v>0</v>
      </c>
      <c r="BR169" s="121">
        <v>23</v>
      </c>
      <c r="BS169" s="124">
        <v>95.83333333333333</v>
      </c>
      <c r="BT169" s="121">
        <v>24</v>
      </c>
      <c r="BU169" s="2"/>
      <c r="BV169" s="3"/>
      <c r="BW169" s="3"/>
      <c r="BX169" s="3"/>
      <c r="BY169" s="3"/>
    </row>
    <row r="170" spans="1:77" ht="41.45" customHeight="1">
      <c r="A170" s="64" t="s">
        <v>347</v>
      </c>
      <c r="C170" s="65"/>
      <c r="D170" s="65" t="s">
        <v>64</v>
      </c>
      <c r="E170" s="66">
        <v>181.65697659448463</v>
      </c>
      <c r="F170" s="68">
        <v>99.88999488816349</v>
      </c>
      <c r="G170" s="100" t="s">
        <v>769</v>
      </c>
      <c r="H170" s="65"/>
      <c r="I170" s="69" t="s">
        <v>347</v>
      </c>
      <c r="J170" s="70"/>
      <c r="K170" s="70"/>
      <c r="L170" s="69" t="s">
        <v>2649</v>
      </c>
      <c r="M170" s="73">
        <v>37.661036938050174</v>
      </c>
      <c r="N170" s="74">
        <v>9166.580078125</v>
      </c>
      <c r="O170" s="74">
        <v>6540.5224609375</v>
      </c>
      <c r="P170" s="75"/>
      <c r="Q170" s="76"/>
      <c r="R170" s="76"/>
      <c r="S170" s="86"/>
      <c r="T170" s="48">
        <v>0</v>
      </c>
      <c r="U170" s="48">
        <v>1</v>
      </c>
      <c r="V170" s="49">
        <v>0</v>
      </c>
      <c r="W170" s="49">
        <v>0.001799</v>
      </c>
      <c r="X170" s="49">
        <v>0.000409</v>
      </c>
      <c r="Y170" s="49">
        <v>0.444769</v>
      </c>
      <c r="Z170" s="49">
        <v>0</v>
      </c>
      <c r="AA170" s="49">
        <v>0</v>
      </c>
      <c r="AB170" s="71">
        <v>170</v>
      </c>
      <c r="AC170" s="71"/>
      <c r="AD170" s="72"/>
      <c r="AE170" s="78" t="s">
        <v>1629</v>
      </c>
      <c r="AF170" s="78">
        <v>890</v>
      </c>
      <c r="AG170" s="78">
        <v>926</v>
      </c>
      <c r="AH170" s="78">
        <v>6487</v>
      </c>
      <c r="AI170" s="78">
        <v>2921</v>
      </c>
      <c r="AJ170" s="78"/>
      <c r="AK170" s="78" t="s">
        <v>1806</v>
      </c>
      <c r="AL170" s="78"/>
      <c r="AM170" s="78"/>
      <c r="AN170" s="78"/>
      <c r="AO170" s="80">
        <v>40773.769224537034</v>
      </c>
      <c r="AP170" s="83" t="s">
        <v>2214</v>
      </c>
      <c r="AQ170" s="78" t="b">
        <v>0</v>
      </c>
      <c r="AR170" s="78" t="b">
        <v>0</v>
      </c>
      <c r="AS170" s="78" t="b">
        <v>1</v>
      </c>
      <c r="AT170" s="78" t="s">
        <v>1401</v>
      </c>
      <c r="AU170" s="78">
        <v>2</v>
      </c>
      <c r="AV170" s="83" t="s">
        <v>2250</v>
      </c>
      <c r="AW170" s="78" t="b">
        <v>0</v>
      </c>
      <c r="AX170" s="78" t="s">
        <v>2298</v>
      </c>
      <c r="AY170" s="83" t="s">
        <v>2466</v>
      </c>
      <c r="AZ170" s="78" t="s">
        <v>66</v>
      </c>
      <c r="BA170" s="78" t="str">
        <f>REPLACE(INDEX(GroupVertices[Group],MATCH(Vertices[[#This Row],[Vertex]],GroupVertices[Vertex],0)),1,1,"")</f>
        <v>5</v>
      </c>
      <c r="BB170" s="48"/>
      <c r="BC170" s="48"/>
      <c r="BD170" s="48"/>
      <c r="BE170" s="48"/>
      <c r="BF170" s="48"/>
      <c r="BG170" s="48"/>
      <c r="BH170" s="121" t="s">
        <v>3200</v>
      </c>
      <c r="BI170" s="121" t="s">
        <v>3200</v>
      </c>
      <c r="BJ170" s="121" t="s">
        <v>3311</v>
      </c>
      <c r="BK170" s="121" t="s">
        <v>3311</v>
      </c>
      <c r="BL170" s="121">
        <v>0</v>
      </c>
      <c r="BM170" s="124">
        <v>0</v>
      </c>
      <c r="BN170" s="121">
        <v>1</v>
      </c>
      <c r="BO170" s="124">
        <v>3.8461538461538463</v>
      </c>
      <c r="BP170" s="121">
        <v>0</v>
      </c>
      <c r="BQ170" s="124">
        <v>0</v>
      </c>
      <c r="BR170" s="121">
        <v>25</v>
      </c>
      <c r="BS170" s="124">
        <v>96.15384615384616</v>
      </c>
      <c r="BT170" s="121">
        <v>26</v>
      </c>
      <c r="BU170" s="2"/>
      <c r="BV170" s="3"/>
      <c r="BW170" s="3"/>
      <c r="BX170" s="3"/>
      <c r="BY170" s="3"/>
    </row>
    <row r="171" spans="1:77" ht="41.45" customHeight="1">
      <c r="A171" s="64" t="s">
        <v>348</v>
      </c>
      <c r="C171" s="65"/>
      <c r="D171" s="65" t="s">
        <v>64</v>
      </c>
      <c r="E171" s="66">
        <v>205.75888971856733</v>
      </c>
      <c r="F171" s="68">
        <v>99.75511485531892</v>
      </c>
      <c r="G171" s="100" t="s">
        <v>770</v>
      </c>
      <c r="H171" s="65"/>
      <c r="I171" s="69" t="s">
        <v>348</v>
      </c>
      <c r="J171" s="70"/>
      <c r="K171" s="70"/>
      <c r="L171" s="69" t="s">
        <v>2650</v>
      </c>
      <c r="M171" s="73">
        <v>82.61205588404584</v>
      </c>
      <c r="N171" s="74">
        <v>9291.6142578125</v>
      </c>
      <c r="O171" s="74">
        <v>9646.09375</v>
      </c>
      <c r="P171" s="75"/>
      <c r="Q171" s="76"/>
      <c r="R171" s="76"/>
      <c r="S171" s="86"/>
      <c r="T171" s="48">
        <v>0</v>
      </c>
      <c r="U171" s="48">
        <v>1</v>
      </c>
      <c r="V171" s="49">
        <v>0</v>
      </c>
      <c r="W171" s="49">
        <v>0.001799</v>
      </c>
      <c r="X171" s="49">
        <v>0.000409</v>
      </c>
      <c r="Y171" s="49">
        <v>0.444769</v>
      </c>
      <c r="Z171" s="49">
        <v>0</v>
      </c>
      <c r="AA171" s="49">
        <v>0</v>
      </c>
      <c r="AB171" s="71">
        <v>171</v>
      </c>
      <c r="AC171" s="71"/>
      <c r="AD171" s="72"/>
      <c r="AE171" s="78" t="s">
        <v>1630</v>
      </c>
      <c r="AF171" s="78">
        <v>2809</v>
      </c>
      <c r="AG171" s="78">
        <v>2043</v>
      </c>
      <c r="AH171" s="78">
        <v>10345</v>
      </c>
      <c r="AI171" s="78">
        <v>9409</v>
      </c>
      <c r="AJ171" s="78"/>
      <c r="AK171" s="78" t="s">
        <v>1807</v>
      </c>
      <c r="AL171" s="78"/>
      <c r="AM171" s="83" t="s">
        <v>2051</v>
      </c>
      <c r="AN171" s="78"/>
      <c r="AO171" s="80">
        <v>40414.11380787037</v>
      </c>
      <c r="AP171" s="83" t="s">
        <v>2215</v>
      </c>
      <c r="AQ171" s="78" t="b">
        <v>0</v>
      </c>
      <c r="AR171" s="78" t="b">
        <v>0</v>
      </c>
      <c r="AS171" s="78" t="b">
        <v>0</v>
      </c>
      <c r="AT171" s="78" t="s">
        <v>1401</v>
      </c>
      <c r="AU171" s="78">
        <v>146</v>
      </c>
      <c r="AV171" s="83" t="s">
        <v>2235</v>
      </c>
      <c r="AW171" s="78" t="b">
        <v>0</v>
      </c>
      <c r="AX171" s="78" t="s">
        <v>2298</v>
      </c>
      <c r="AY171" s="83" t="s">
        <v>2467</v>
      </c>
      <c r="AZ171" s="78" t="s">
        <v>66</v>
      </c>
      <c r="BA171" s="78" t="str">
        <f>REPLACE(INDEX(GroupVertices[Group],MATCH(Vertices[[#This Row],[Vertex]],GroupVertices[Vertex],0)),1,1,"")</f>
        <v>5</v>
      </c>
      <c r="BB171" s="48"/>
      <c r="BC171" s="48"/>
      <c r="BD171" s="48"/>
      <c r="BE171" s="48"/>
      <c r="BF171" s="48"/>
      <c r="BG171" s="48"/>
      <c r="BH171" s="121" t="s">
        <v>3201</v>
      </c>
      <c r="BI171" s="121" t="s">
        <v>3242</v>
      </c>
      <c r="BJ171" s="121" t="s">
        <v>3312</v>
      </c>
      <c r="BK171" s="121" t="s">
        <v>3328</v>
      </c>
      <c r="BL171" s="121">
        <v>1</v>
      </c>
      <c r="BM171" s="124">
        <v>1.8518518518518519</v>
      </c>
      <c r="BN171" s="121">
        <v>2</v>
      </c>
      <c r="BO171" s="124">
        <v>3.7037037037037037</v>
      </c>
      <c r="BP171" s="121">
        <v>0</v>
      </c>
      <c r="BQ171" s="124">
        <v>0</v>
      </c>
      <c r="BR171" s="121">
        <v>51</v>
      </c>
      <c r="BS171" s="124">
        <v>94.44444444444444</v>
      </c>
      <c r="BT171" s="121">
        <v>54</v>
      </c>
      <c r="BU171" s="2"/>
      <c r="BV171" s="3"/>
      <c r="BW171" s="3"/>
      <c r="BX171" s="3"/>
      <c r="BY171" s="3"/>
    </row>
    <row r="172" spans="1:77" ht="41.45" customHeight="1">
      <c r="A172" s="64" t="s">
        <v>349</v>
      </c>
      <c r="C172" s="65"/>
      <c r="D172" s="65" t="s">
        <v>64</v>
      </c>
      <c r="E172" s="66">
        <v>184.59149779849113</v>
      </c>
      <c r="F172" s="68">
        <v>99.87357261021643</v>
      </c>
      <c r="G172" s="100" t="s">
        <v>771</v>
      </c>
      <c r="H172" s="65"/>
      <c r="I172" s="69" t="s">
        <v>349</v>
      </c>
      <c r="J172" s="70"/>
      <c r="K172" s="70"/>
      <c r="L172" s="69" t="s">
        <v>2651</v>
      </c>
      <c r="M172" s="73">
        <v>43.134034768538456</v>
      </c>
      <c r="N172" s="74">
        <v>3832.991943359375</v>
      </c>
      <c r="O172" s="74">
        <v>7262.23828125</v>
      </c>
      <c r="P172" s="75"/>
      <c r="Q172" s="76"/>
      <c r="R172" s="76"/>
      <c r="S172" s="86"/>
      <c r="T172" s="48">
        <v>1</v>
      </c>
      <c r="U172" s="48">
        <v>5</v>
      </c>
      <c r="V172" s="49">
        <v>6</v>
      </c>
      <c r="W172" s="49">
        <v>0.002494</v>
      </c>
      <c r="X172" s="49">
        <v>0.005701</v>
      </c>
      <c r="Y172" s="49">
        <v>1.342924</v>
      </c>
      <c r="Z172" s="49">
        <v>0.2</v>
      </c>
      <c r="AA172" s="49">
        <v>0.2</v>
      </c>
      <c r="AB172" s="71">
        <v>172</v>
      </c>
      <c r="AC172" s="71"/>
      <c r="AD172" s="72"/>
      <c r="AE172" s="78" t="s">
        <v>1631</v>
      </c>
      <c r="AF172" s="78">
        <v>1598</v>
      </c>
      <c r="AG172" s="78">
        <v>1062</v>
      </c>
      <c r="AH172" s="78">
        <v>2356</v>
      </c>
      <c r="AI172" s="78">
        <v>2788</v>
      </c>
      <c r="AJ172" s="78"/>
      <c r="AK172" s="78" t="s">
        <v>1808</v>
      </c>
      <c r="AL172" s="78" t="s">
        <v>1943</v>
      </c>
      <c r="AM172" s="83" t="s">
        <v>2052</v>
      </c>
      <c r="AN172" s="78"/>
      <c r="AO172" s="80">
        <v>41235.29372685185</v>
      </c>
      <c r="AP172" s="83" t="s">
        <v>2216</v>
      </c>
      <c r="AQ172" s="78" t="b">
        <v>1</v>
      </c>
      <c r="AR172" s="78" t="b">
        <v>0</v>
      </c>
      <c r="AS172" s="78" t="b">
        <v>1</v>
      </c>
      <c r="AT172" s="78" t="s">
        <v>1401</v>
      </c>
      <c r="AU172" s="78">
        <v>14</v>
      </c>
      <c r="AV172" s="83" t="s">
        <v>2235</v>
      </c>
      <c r="AW172" s="78" t="b">
        <v>0</v>
      </c>
      <c r="AX172" s="78" t="s">
        <v>2298</v>
      </c>
      <c r="AY172" s="83" t="s">
        <v>2468</v>
      </c>
      <c r="AZ172" s="78" t="s">
        <v>66</v>
      </c>
      <c r="BA172" s="78" t="str">
        <f>REPLACE(INDEX(GroupVertices[Group],MATCH(Vertices[[#This Row],[Vertex]],GroupVertices[Vertex],0)),1,1,"")</f>
        <v>2</v>
      </c>
      <c r="BB172" s="48"/>
      <c r="BC172" s="48"/>
      <c r="BD172" s="48"/>
      <c r="BE172" s="48"/>
      <c r="BF172" s="48" t="s">
        <v>584</v>
      </c>
      <c r="BG172" s="48" t="s">
        <v>584</v>
      </c>
      <c r="BH172" s="121" t="s">
        <v>3202</v>
      </c>
      <c r="BI172" s="121" t="s">
        <v>3202</v>
      </c>
      <c r="BJ172" s="121" t="s">
        <v>3313</v>
      </c>
      <c r="BK172" s="121" t="s">
        <v>3313</v>
      </c>
      <c r="BL172" s="121">
        <v>3</v>
      </c>
      <c r="BM172" s="124">
        <v>7.6923076923076925</v>
      </c>
      <c r="BN172" s="121">
        <v>0</v>
      </c>
      <c r="BO172" s="124">
        <v>0</v>
      </c>
      <c r="BP172" s="121">
        <v>0</v>
      </c>
      <c r="BQ172" s="124">
        <v>0</v>
      </c>
      <c r="BR172" s="121">
        <v>36</v>
      </c>
      <c r="BS172" s="124">
        <v>92.3076923076923</v>
      </c>
      <c r="BT172" s="121">
        <v>39</v>
      </c>
      <c r="BU172" s="2"/>
      <c r="BV172" s="3"/>
      <c r="BW172" s="3"/>
      <c r="BX172" s="3"/>
      <c r="BY172" s="3"/>
    </row>
    <row r="173" spans="1:77" ht="41.45" customHeight="1">
      <c r="A173" s="64" t="s">
        <v>387</v>
      </c>
      <c r="C173" s="65"/>
      <c r="D173" s="65" t="s">
        <v>64</v>
      </c>
      <c r="E173" s="66">
        <v>162.81993974817829</v>
      </c>
      <c r="F173" s="68">
        <v>99.99541142233832</v>
      </c>
      <c r="G173" s="100" t="s">
        <v>2289</v>
      </c>
      <c r="H173" s="65"/>
      <c r="I173" s="69" t="s">
        <v>387</v>
      </c>
      <c r="J173" s="70"/>
      <c r="K173" s="70"/>
      <c r="L173" s="69" t="s">
        <v>2652</v>
      </c>
      <c r="M173" s="73">
        <v>2.529219982048196</v>
      </c>
      <c r="N173" s="74">
        <v>4156.390625</v>
      </c>
      <c r="O173" s="74">
        <v>6688.439453125</v>
      </c>
      <c r="P173" s="75"/>
      <c r="Q173" s="76"/>
      <c r="R173" s="76"/>
      <c r="S173" s="86"/>
      <c r="T173" s="48">
        <v>2</v>
      </c>
      <c r="U173" s="48">
        <v>0</v>
      </c>
      <c r="V173" s="49">
        <v>0</v>
      </c>
      <c r="W173" s="49">
        <v>0.002475</v>
      </c>
      <c r="X173" s="49">
        <v>0.004733</v>
      </c>
      <c r="Y173" s="49">
        <v>0.581934</v>
      </c>
      <c r="Z173" s="49">
        <v>1</v>
      </c>
      <c r="AA173" s="49">
        <v>0</v>
      </c>
      <c r="AB173" s="71">
        <v>173</v>
      </c>
      <c r="AC173" s="71"/>
      <c r="AD173" s="72"/>
      <c r="AE173" s="78" t="s">
        <v>1632</v>
      </c>
      <c r="AF173" s="78">
        <v>91</v>
      </c>
      <c r="AG173" s="78">
        <v>53</v>
      </c>
      <c r="AH173" s="78">
        <v>103</v>
      </c>
      <c r="AI173" s="78">
        <v>91</v>
      </c>
      <c r="AJ173" s="78"/>
      <c r="AK173" s="78" t="s">
        <v>1809</v>
      </c>
      <c r="AL173" s="78" t="s">
        <v>1943</v>
      </c>
      <c r="AM173" s="83" t="s">
        <v>2053</v>
      </c>
      <c r="AN173" s="78"/>
      <c r="AO173" s="80">
        <v>43425.10622685185</v>
      </c>
      <c r="AP173" s="83" t="s">
        <v>2217</v>
      </c>
      <c r="AQ173" s="78" t="b">
        <v>0</v>
      </c>
      <c r="AR173" s="78" t="b">
        <v>0</v>
      </c>
      <c r="AS173" s="78" t="b">
        <v>0</v>
      </c>
      <c r="AT173" s="78" t="s">
        <v>1401</v>
      </c>
      <c r="AU173" s="78">
        <v>0</v>
      </c>
      <c r="AV173" s="83" t="s">
        <v>2235</v>
      </c>
      <c r="AW173" s="78" t="b">
        <v>0</v>
      </c>
      <c r="AX173" s="78" t="s">
        <v>2298</v>
      </c>
      <c r="AY173" s="83" t="s">
        <v>2469</v>
      </c>
      <c r="AZ173" s="78" t="s">
        <v>65</v>
      </c>
      <c r="BA173" s="78" t="str">
        <f>REPLACE(INDEX(GroupVertices[Group],MATCH(Vertices[[#This Row],[Vertex]],GroupVertices[Vertex],0)),1,1,"")</f>
        <v>2</v>
      </c>
      <c r="BB173" s="48"/>
      <c r="BC173" s="48"/>
      <c r="BD173" s="48"/>
      <c r="BE173" s="48"/>
      <c r="BF173" s="48"/>
      <c r="BG173" s="48"/>
      <c r="BH173" s="48"/>
      <c r="BI173" s="48"/>
      <c r="BJ173" s="48"/>
      <c r="BK173" s="48"/>
      <c r="BL173" s="48"/>
      <c r="BM173" s="49"/>
      <c r="BN173" s="48"/>
      <c r="BO173" s="49"/>
      <c r="BP173" s="48"/>
      <c r="BQ173" s="49"/>
      <c r="BR173" s="48"/>
      <c r="BS173" s="49"/>
      <c r="BT173" s="48"/>
      <c r="BU173" s="2"/>
      <c r="BV173" s="3"/>
      <c r="BW173" s="3"/>
      <c r="BX173" s="3"/>
      <c r="BY173" s="3"/>
    </row>
    <row r="174" spans="1:77" ht="41.45" customHeight="1">
      <c r="A174" s="64" t="s">
        <v>388</v>
      </c>
      <c r="C174" s="65"/>
      <c r="D174" s="65" t="s">
        <v>64</v>
      </c>
      <c r="E174" s="66">
        <v>164.82663439503565</v>
      </c>
      <c r="F174" s="68">
        <v>99.98418148227158</v>
      </c>
      <c r="G174" s="100" t="s">
        <v>2290</v>
      </c>
      <c r="H174" s="65"/>
      <c r="I174" s="69" t="s">
        <v>388</v>
      </c>
      <c r="J174" s="70"/>
      <c r="K174" s="70"/>
      <c r="L174" s="69" t="s">
        <v>2653</v>
      </c>
      <c r="M174" s="73">
        <v>6.271784674955623</v>
      </c>
      <c r="N174" s="74">
        <v>3574.909423828125</v>
      </c>
      <c r="O174" s="74">
        <v>7762.10302734375</v>
      </c>
      <c r="P174" s="75"/>
      <c r="Q174" s="76"/>
      <c r="R174" s="76"/>
      <c r="S174" s="86"/>
      <c r="T174" s="48">
        <v>2</v>
      </c>
      <c r="U174" s="48">
        <v>0</v>
      </c>
      <c r="V174" s="49">
        <v>0</v>
      </c>
      <c r="W174" s="49">
        <v>0.002475</v>
      </c>
      <c r="X174" s="49">
        <v>0.004733</v>
      </c>
      <c r="Y174" s="49">
        <v>0.581934</v>
      </c>
      <c r="Z174" s="49">
        <v>1</v>
      </c>
      <c r="AA174" s="49">
        <v>0</v>
      </c>
      <c r="AB174" s="71">
        <v>174</v>
      </c>
      <c r="AC174" s="71"/>
      <c r="AD174" s="72"/>
      <c r="AE174" s="78" t="s">
        <v>1633</v>
      </c>
      <c r="AF174" s="78">
        <v>396</v>
      </c>
      <c r="AG174" s="78">
        <v>146</v>
      </c>
      <c r="AH174" s="78">
        <v>95</v>
      </c>
      <c r="AI174" s="78">
        <v>592</v>
      </c>
      <c r="AJ174" s="78"/>
      <c r="AK174" s="78" t="s">
        <v>1810</v>
      </c>
      <c r="AL174" s="78" t="s">
        <v>1944</v>
      </c>
      <c r="AM174" s="78"/>
      <c r="AN174" s="78"/>
      <c r="AO174" s="80">
        <v>42301.01023148148</v>
      </c>
      <c r="AP174" s="83" t="s">
        <v>2218</v>
      </c>
      <c r="AQ174" s="78" t="b">
        <v>1</v>
      </c>
      <c r="AR174" s="78" t="b">
        <v>0</v>
      </c>
      <c r="AS174" s="78" t="b">
        <v>0</v>
      </c>
      <c r="AT174" s="78" t="s">
        <v>1401</v>
      </c>
      <c r="AU174" s="78">
        <v>5</v>
      </c>
      <c r="AV174" s="83" t="s">
        <v>2235</v>
      </c>
      <c r="AW174" s="78" t="b">
        <v>0</v>
      </c>
      <c r="AX174" s="78" t="s">
        <v>2298</v>
      </c>
      <c r="AY174" s="83" t="s">
        <v>2470</v>
      </c>
      <c r="AZ174" s="78" t="s">
        <v>65</v>
      </c>
      <c r="BA174" s="78" t="str">
        <f>REPLACE(INDEX(GroupVertices[Group],MATCH(Vertices[[#This Row],[Vertex]],GroupVertices[Vertex],0)),1,1,"")</f>
        <v>2</v>
      </c>
      <c r="BB174" s="48"/>
      <c r="BC174" s="48"/>
      <c r="BD174" s="48"/>
      <c r="BE174" s="48"/>
      <c r="BF174" s="48"/>
      <c r="BG174" s="48"/>
      <c r="BH174" s="48"/>
      <c r="BI174" s="48"/>
      <c r="BJ174" s="48"/>
      <c r="BK174" s="48"/>
      <c r="BL174" s="48"/>
      <c r="BM174" s="49"/>
      <c r="BN174" s="48"/>
      <c r="BO174" s="49"/>
      <c r="BP174" s="48"/>
      <c r="BQ174" s="49"/>
      <c r="BR174" s="48"/>
      <c r="BS174" s="49"/>
      <c r="BT174" s="48"/>
      <c r="BU174" s="2"/>
      <c r="BV174" s="3"/>
      <c r="BW174" s="3"/>
      <c r="BX174" s="3"/>
      <c r="BY174" s="3"/>
    </row>
    <row r="175" spans="1:77" ht="41.45" customHeight="1">
      <c r="A175" s="64" t="s">
        <v>389</v>
      </c>
      <c r="C175" s="65"/>
      <c r="D175" s="65" t="s">
        <v>64</v>
      </c>
      <c r="E175" s="66">
        <v>164.82663439503565</v>
      </c>
      <c r="F175" s="68">
        <v>99.98418148227158</v>
      </c>
      <c r="G175" s="100" t="s">
        <v>2291</v>
      </c>
      <c r="H175" s="65"/>
      <c r="I175" s="69" t="s">
        <v>389</v>
      </c>
      <c r="J175" s="70"/>
      <c r="K175" s="70"/>
      <c r="L175" s="69" t="s">
        <v>2654</v>
      </c>
      <c r="M175" s="73">
        <v>6.271784674955623</v>
      </c>
      <c r="N175" s="74">
        <v>3514.918212890625</v>
      </c>
      <c r="O175" s="74">
        <v>7040.345703125</v>
      </c>
      <c r="P175" s="75"/>
      <c r="Q175" s="76"/>
      <c r="R175" s="76"/>
      <c r="S175" s="86"/>
      <c r="T175" s="48">
        <v>2</v>
      </c>
      <c r="U175" s="48">
        <v>0</v>
      </c>
      <c r="V175" s="49">
        <v>0</v>
      </c>
      <c r="W175" s="49">
        <v>0.002475</v>
      </c>
      <c r="X175" s="49">
        <v>0.004733</v>
      </c>
      <c r="Y175" s="49">
        <v>0.581934</v>
      </c>
      <c r="Z175" s="49">
        <v>1</v>
      </c>
      <c r="AA175" s="49">
        <v>0</v>
      </c>
      <c r="AB175" s="71">
        <v>175</v>
      </c>
      <c r="AC175" s="71"/>
      <c r="AD175" s="72"/>
      <c r="AE175" s="78" t="s">
        <v>1634</v>
      </c>
      <c r="AF175" s="78">
        <v>386</v>
      </c>
      <c r="AG175" s="78">
        <v>146</v>
      </c>
      <c r="AH175" s="78">
        <v>572</v>
      </c>
      <c r="AI175" s="78">
        <v>553</v>
      </c>
      <c r="AJ175" s="78"/>
      <c r="AK175" s="78" t="s">
        <v>1811</v>
      </c>
      <c r="AL175" s="78" t="s">
        <v>1945</v>
      </c>
      <c r="AM175" s="83" t="s">
        <v>2054</v>
      </c>
      <c r="AN175" s="78"/>
      <c r="AO175" s="80">
        <v>40994.98679398148</v>
      </c>
      <c r="AP175" s="83" t="s">
        <v>2219</v>
      </c>
      <c r="AQ175" s="78" t="b">
        <v>0</v>
      </c>
      <c r="AR175" s="78" t="b">
        <v>0</v>
      </c>
      <c r="AS175" s="78" t="b">
        <v>0</v>
      </c>
      <c r="AT175" s="78" t="s">
        <v>1401</v>
      </c>
      <c r="AU175" s="78">
        <v>6</v>
      </c>
      <c r="AV175" s="83" t="s">
        <v>2239</v>
      </c>
      <c r="AW175" s="78" t="b">
        <v>0</v>
      </c>
      <c r="AX175" s="78" t="s">
        <v>2298</v>
      </c>
      <c r="AY175" s="83" t="s">
        <v>2471</v>
      </c>
      <c r="AZ175" s="78" t="s">
        <v>65</v>
      </c>
      <c r="BA175" s="78" t="str">
        <f>REPLACE(INDEX(GroupVertices[Group],MATCH(Vertices[[#This Row],[Vertex]],GroupVertices[Vertex],0)),1,1,"")</f>
        <v>2</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390</v>
      </c>
      <c r="C176" s="65"/>
      <c r="D176" s="65" t="s">
        <v>64</v>
      </c>
      <c r="E176" s="66">
        <v>164.15773617941653</v>
      </c>
      <c r="F176" s="68">
        <v>99.98792479562717</v>
      </c>
      <c r="G176" s="100" t="s">
        <v>2292</v>
      </c>
      <c r="H176" s="65"/>
      <c r="I176" s="69" t="s">
        <v>390</v>
      </c>
      <c r="J176" s="70"/>
      <c r="K176" s="70"/>
      <c r="L176" s="69" t="s">
        <v>2655</v>
      </c>
      <c r="M176" s="73">
        <v>5.0242631106531475</v>
      </c>
      <c r="N176" s="74">
        <v>4176.3955078125</v>
      </c>
      <c r="O176" s="74">
        <v>7673.57421875</v>
      </c>
      <c r="P176" s="75"/>
      <c r="Q176" s="76"/>
      <c r="R176" s="76"/>
      <c r="S176" s="86"/>
      <c r="T176" s="48">
        <v>2</v>
      </c>
      <c r="U176" s="48">
        <v>0</v>
      </c>
      <c r="V176" s="49">
        <v>0</v>
      </c>
      <c r="W176" s="49">
        <v>0.002475</v>
      </c>
      <c r="X176" s="49">
        <v>0.004733</v>
      </c>
      <c r="Y176" s="49">
        <v>0.581934</v>
      </c>
      <c r="Z176" s="49">
        <v>1</v>
      </c>
      <c r="AA176" s="49">
        <v>0</v>
      </c>
      <c r="AB176" s="71">
        <v>176</v>
      </c>
      <c r="AC176" s="71"/>
      <c r="AD176" s="72"/>
      <c r="AE176" s="78" t="s">
        <v>1635</v>
      </c>
      <c r="AF176" s="78">
        <v>203</v>
      </c>
      <c r="AG176" s="78">
        <v>115</v>
      </c>
      <c r="AH176" s="78">
        <v>466</v>
      </c>
      <c r="AI176" s="78">
        <v>769</v>
      </c>
      <c r="AJ176" s="78"/>
      <c r="AK176" s="78" t="s">
        <v>1812</v>
      </c>
      <c r="AL176" s="78" t="s">
        <v>1943</v>
      </c>
      <c r="AM176" s="83" t="s">
        <v>2055</v>
      </c>
      <c r="AN176" s="78"/>
      <c r="AO176" s="80">
        <v>42993.02491898148</v>
      </c>
      <c r="AP176" s="83" t="s">
        <v>2220</v>
      </c>
      <c r="AQ176" s="78" t="b">
        <v>0</v>
      </c>
      <c r="AR176" s="78" t="b">
        <v>0</v>
      </c>
      <c r="AS176" s="78" t="b">
        <v>0</v>
      </c>
      <c r="AT176" s="78" t="s">
        <v>1401</v>
      </c>
      <c r="AU176" s="78">
        <v>2</v>
      </c>
      <c r="AV176" s="83" t="s">
        <v>2235</v>
      </c>
      <c r="AW176" s="78" t="b">
        <v>0</v>
      </c>
      <c r="AX176" s="78" t="s">
        <v>2298</v>
      </c>
      <c r="AY176" s="83" t="s">
        <v>2472</v>
      </c>
      <c r="AZ176" s="78" t="s">
        <v>65</v>
      </c>
      <c r="BA176" s="78" t="str">
        <f>REPLACE(INDEX(GroupVertices[Group],MATCH(Vertices[[#This Row],[Vertex]],GroupVertices[Vertex],0)),1,1,"")</f>
        <v>2</v>
      </c>
      <c r="BB176" s="48"/>
      <c r="BC176" s="48"/>
      <c r="BD176" s="48"/>
      <c r="BE176" s="48"/>
      <c r="BF176" s="48"/>
      <c r="BG176" s="48"/>
      <c r="BH176" s="48"/>
      <c r="BI176" s="48"/>
      <c r="BJ176" s="48"/>
      <c r="BK176" s="48"/>
      <c r="BL176" s="48"/>
      <c r="BM176" s="49"/>
      <c r="BN176" s="48"/>
      <c r="BO176" s="49"/>
      <c r="BP176" s="48"/>
      <c r="BQ176" s="49"/>
      <c r="BR176" s="48"/>
      <c r="BS176" s="49"/>
      <c r="BT176" s="48"/>
      <c r="BU176" s="2"/>
      <c r="BV176" s="3"/>
      <c r="BW176" s="3"/>
      <c r="BX176" s="3"/>
      <c r="BY176" s="3"/>
    </row>
    <row r="177" spans="1:77" ht="41.45" customHeight="1">
      <c r="A177" s="64" t="s">
        <v>357</v>
      </c>
      <c r="C177" s="65"/>
      <c r="D177" s="65" t="s">
        <v>64</v>
      </c>
      <c r="E177" s="66">
        <v>269.0668692226485</v>
      </c>
      <c r="F177" s="68">
        <v>99.40082835901998</v>
      </c>
      <c r="G177" s="100" t="s">
        <v>2293</v>
      </c>
      <c r="H177" s="65"/>
      <c r="I177" s="69" t="s">
        <v>357</v>
      </c>
      <c r="J177" s="70"/>
      <c r="K177" s="70"/>
      <c r="L177" s="69" t="s">
        <v>2656</v>
      </c>
      <c r="M177" s="73">
        <v>200.6839355506092</v>
      </c>
      <c r="N177" s="74">
        <v>6238.74853515625</v>
      </c>
      <c r="O177" s="74">
        <v>1946.9122314453125</v>
      </c>
      <c r="P177" s="75"/>
      <c r="Q177" s="76"/>
      <c r="R177" s="76"/>
      <c r="S177" s="86"/>
      <c r="T177" s="48">
        <v>5</v>
      </c>
      <c r="U177" s="48">
        <v>1</v>
      </c>
      <c r="V177" s="49">
        <v>0</v>
      </c>
      <c r="W177" s="49">
        <v>0.002488</v>
      </c>
      <c r="X177" s="49">
        <v>0.009647</v>
      </c>
      <c r="Y177" s="49">
        <v>1.063343</v>
      </c>
      <c r="Z177" s="49">
        <v>1</v>
      </c>
      <c r="AA177" s="49">
        <v>0</v>
      </c>
      <c r="AB177" s="71">
        <v>177</v>
      </c>
      <c r="AC177" s="71"/>
      <c r="AD177" s="72"/>
      <c r="AE177" s="78" t="s">
        <v>1636</v>
      </c>
      <c r="AF177" s="78">
        <v>5471</v>
      </c>
      <c r="AG177" s="78">
        <v>4977</v>
      </c>
      <c r="AH177" s="78">
        <v>3978</v>
      </c>
      <c r="AI177" s="78">
        <v>6547</v>
      </c>
      <c r="AJ177" s="78"/>
      <c r="AK177" s="78" t="s">
        <v>1813</v>
      </c>
      <c r="AL177" s="78" t="s">
        <v>1946</v>
      </c>
      <c r="AM177" s="83" t="s">
        <v>2056</v>
      </c>
      <c r="AN177" s="78"/>
      <c r="AO177" s="80">
        <v>42030.64396990741</v>
      </c>
      <c r="AP177" s="83" t="s">
        <v>2221</v>
      </c>
      <c r="AQ177" s="78" t="b">
        <v>1</v>
      </c>
      <c r="AR177" s="78" t="b">
        <v>0</v>
      </c>
      <c r="AS177" s="78" t="b">
        <v>0</v>
      </c>
      <c r="AT177" s="78" t="s">
        <v>1401</v>
      </c>
      <c r="AU177" s="78">
        <v>51</v>
      </c>
      <c r="AV177" s="83" t="s">
        <v>2235</v>
      </c>
      <c r="AW177" s="78" t="b">
        <v>0</v>
      </c>
      <c r="AX177" s="78" t="s">
        <v>2298</v>
      </c>
      <c r="AY177" s="83" t="s">
        <v>2473</v>
      </c>
      <c r="AZ177" s="78" t="s">
        <v>66</v>
      </c>
      <c r="BA177" s="78" t="str">
        <f>REPLACE(INDEX(GroupVertices[Group],MATCH(Vertices[[#This Row],[Vertex]],GroupVertices[Vertex],0)),1,1,"")</f>
        <v>3</v>
      </c>
      <c r="BB177" s="48"/>
      <c r="BC177" s="48"/>
      <c r="BD177" s="48"/>
      <c r="BE177" s="48"/>
      <c r="BF177" s="48" t="s">
        <v>586</v>
      </c>
      <c r="BG177" s="48" t="s">
        <v>586</v>
      </c>
      <c r="BH177" s="121" t="s">
        <v>3203</v>
      </c>
      <c r="BI177" s="121" t="s">
        <v>3203</v>
      </c>
      <c r="BJ177" s="121" t="s">
        <v>3314</v>
      </c>
      <c r="BK177" s="121" t="s">
        <v>3314</v>
      </c>
      <c r="BL177" s="121">
        <v>2</v>
      </c>
      <c r="BM177" s="124">
        <v>6.25</v>
      </c>
      <c r="BN177" s="121">
        <v>0</v>
      </c>
      <c r="BO177" s="124">
        <v>0</v>
      </c>
      <c r="BP177" s="121">
        <v>0</v>
      </c>
      <c r="BQ177" s="124">
        <v>0</v>
      </c>
      <c r="BR177" s="121">
        <v>30</v>
      </c>
      <c r="BS177" s="124">
        <v>93.75</v>
      </c>
      <c r="BT177" s="121">
        <v>32</v>
      </c>
      <c r="BU177" s="2"/>
      <c r="BV177" s="3"/>
      <c r="BW177" s="3"/>
      <c r="BX177" s="3"/>
      <c r="BY177" s="3"/>
    </row>
    <row r="178" spans="1:77" ht="41.45" customHeight="1">
      <c r="A178" s="64" t="s">
        <v>359</v>
      </c>
      <c r="C178" s="65"/>
      <c r="D178" s="65" t="s">
        <v>64</v>
      </c>
      <c r="E178" s="66">
        <v>438.5570461158174</v>
      </c>
      <c r="F178" s="68">
        <v>98.45232105553386</v>
      </c>
      <c r="G178" s="100" t="s">
        <v>780</v>
      </c>
      <c r="H178" s="65"/>
      <c r="I178" s="69" t="s">
        <v>359</v>
      </c>
      <c r="J178" s="70"/>
      <c r="K178" s="70"/>
      <c r="L178" s="69" t="s">
        <v>2657</v>
      </c>
      <c r="M178" s="73">
        <v>516.789802892414</v>
      </c>
      <c r="N178" s="74">
        <v>5156.74755859375</v>
      </c>
      <c r="O178" s="74">
        <v>5926.5859375</v>
      </c>
      <c r="P178" s="75"/>
      <c r="Q178" s="76"/>
      <c r="R178" s="76"/>
      <c r="S178" s="86"/>
      <c r="T178" s="48">
        <v>1</v>
      </c>
      <c r="U178" s="48">
        <v>1</v>
      </c>
      <c r="V178" s="49">
        <v>0</v>
      </c>
      <c r="W178" s="49">
        <v>0.002469</v>
      </c>
      <c r="X178" s="49">
        <v>0.004316</v>
      </c>
      <c r="Y178" s="49">
        <v>0.353637</v>
      </c>
      <c r="Z178" s="49">
        <v>0</v>
      </c>
      <c r="AA178" s="49">
        <v>1</v>
      </c>
      <c r="AB178" s="71">
        <v>178</v>
      </c>
      <c r="AC178" s="71"/>
      <c r="AD178" s="72"/>
      <c r="AE178" s="78" t="s">
        <v>1637</v>
      </c>
      <c r="AF178" s="78">
        <v>2205</v>
      </c>
      <c r="AG178" s="78">
        <v>12832</v>
      </c>
      <c r="AH178" s="78">
        <v>17777</v>
      </c>
      <c r="AI178" s="78">
        <v>35759</v>
      </c>
      <c r="AJ178" s="78"/>
      <c r="AK178" s="78" t="s">
        <v>1814</v>
      </c>
      <c r="AL178" s="78" t="s">
        <v>1947</v>
      </c>
      <c r="AM178" s="83" t="s">
        <v>2057</v>
      </c>
      <c r="AN178" s="78"/>
      <c r="AO178" s="80">
        <v>40602.21912037037</v>
      </c>
      <c r="AP178" s="83" t="s">
        <v>2222</v>
      </c>
      <c r="AQ178" s="78" t="b">
        <v>0</v>
      </c>
      <c r="AR178" s="78" t="b">
        <v>0</v>
      </c>
      <c r="AS178" s="78" t="b">
        <v>1</v>
      </c>
      <c r="AT178" s="78" t="s">
        <v>1401</v>
      </c>
      <c r="AU178" s="78">
        <v>393</v>
      </c>
      <c r="AV178" s="83" t="s">
        <v>2235</v>
      </c>
      <c r="AW178" s="78" t="b">
        <v>0</v>
      </c>
      <c r="AX178" s="78" t="s">
        <v>2298</v>
      </c>
      <c r="AY178" s="83" t="s">
        <v>2474</v>
      </c>
      <c r="AZ178" s="78" t="s">
        <v>66</v>
      </c>
      <c r="BA178" s="78" t="str">
        <f>REPLACE(INDEX(GroupVertices[Group],MATCH(Vertices[[#This Row],[Vertex]],GroupVertices[Vertex],0)),1,1,"")</f>
        <v>2</v>
      </c>
      <c r="BB178" s="48"/>
      <c r="BC178" s="48"/>
      <c r="BD178" s="48"/>
      <c r="BE178" s="48"/>
      <c r="BF178" s="48"/>
      <c r="BG178" s="48"/>
      <c r="BH178" s="121" t="s">
        <v>3164</v>
      </c>
      <c r="BI178" s="121" t="s">
        <v>3164</v>
      </c>
      <c r="BJ178" s="121" t="s">
        <v>3279</v>
      </c>
      <c r="BK178" s="121" t="s">
        <v>3279</v>
      </c>
      <c r="BL178" s="121">
        <v>0</v>
      </c>
      <c r="BM178" s="124">
        <v>0</v>
      </c>
      <c r="BN178" s="121">
        <v>1</v>
      </c>
      <c r="BO178" s="124">
        <v>4</v>
      </c>
      <c r="BP178" s="121">
        <v>0</v>
      </c>
      <c r="BQ178" s="124">
        <v>0</v>
      </c>
      <c r="BR178" s="121">
        <v>24</v>
      </c>
      <c r="BS178" s="124">
        <v>96</v>
      </c>
      <c r="BT178" s="121">
        <v>25</v>
      </c>
      <c r="BU178" s="2"/>
      <c r="BV178" s="3"/>
      <c r="BW178" s="3"/>
      <c r="BX178" s="3"/>
      <c r="BY178" s="3"/>
    </row>
    <row r="179" spans="1:77" ht="41.45" customHeight="1">
      <c r="A179" s="64" t="s">
        <v>391</v>
      </c>
      <c r="C179" s="65"/>
      <c r="D179" s="65" t="s">
        <v>64</v>
      </c>
      <c r="E179" s="66">
        <v>633.7458609058372</v>
      </c>
      <c r="F179" s="68">
        <v>97.3599980679673</v>
      </c>
      <c r="G179" s="100" t="s">
        <v>2294</v>
      </c>
      <c r="H179" s="65"/>
      <c r="I179" s="69" t="s">
        <v>391</v>
      </c>
      <c r="J179" s="70"/>
      <c r="K179" s="70"/>
      <c r="L179" s="69" t="s">
        <v>2658</v>
      </c>
      <c r="M179" s="73">
        <v>880.8246438820977</v>
      </c>
      <c r="N179" s="74">
        <v>5543.1279296875</v>
      </c>
      <c r="O179" s="74">
        <v>9063.408203125</v>
      </c>
      <c r="P179" s="75"/>
      <c r="Q179" s="76"/>
      <c r="R179" s="76"/>
      <c r="S179" s="86"/>
      <c r="T179" s="48">
        <v>1</v>
      </c>
      <c r="U179" s="48">
        <v>0</v>
      </c>
      <c r="V179" s="49">
        <v>0</v>
      </c>
      <c r="W179" s="49">
        <v>0.002469</v>
      </c>
      <c r="X179" s="49">
        <v>0.004316</v>
      </c>
      <c r="Y179" s="49">
        <v>0.353637</v>
      </c>
      <c r="Z179" s="49">
        <v>0</v>
      </c>
      <c r="AA179" s="49">
        <v>0</v>
      </c>
      <c r="AB179" s="71">
        <v>179</v>
      </c>
      <c r="AC179" s="71"/>
      <c r="AD179" s="72"/>
      <c r="AE179" s="78" t="s">
        <v>1638</v>
      </c>
      <c r="AF179" s="78">
        <v>23384</v>
      </c>
      <c r="AG179" s="78">
        <v>21878</v>
      </c>
      <c r="AH179" s="78">
        <v>41967</v>
      </c>
      <c r="AI179" s="78">
        <v>14105</v>
      </c>
      <c r="AJ179" s="78"/>
      <c r="AK179" s="78" t="s">
        <v>1815</v>
      </c>
      <c r="AL179" s="78" t="s">
        <v>1948</v>
      </c>
      <c r="AM179" s="83" t="s">
        <v>2058</v>
      </c>
      <c r="AN179" s="78"/>
      <c r="AO179" s="80">
        <v>39792.108981481484</v>
      </c>
      <c r="AP179" s="83" t="s">
        <v>2223</v>
      </c>
      <c r="AQ179" s="78" t="b">
        <v>0</v>
      </c>
      <c r="AR179" s="78" t="b">
        <v>0</v>
      </c>
      <c r="AS179" s="78" t="b">
        <v>1</v>
      </c>
      <c r="AT179" s="78" t="s">
        <v>1401</v>
      </c>
      <c r="AU179" s="78">
        <v>839</v>
      </c>
      <c r="AV179" s="83" t="s">
        <v>2234</v>
      </c>
      <c r="AW179" s="78" t="b">
        <v>0</v>
      </c>
      <c r="AX179" s="78" t="s">
        <v>2298</v>
      </c>
      <c r="AY179" s="83" t="s">
        <v>2475</v>
      </c>
      <c r="AZ179" s="78" t="s">
        <v>65</v>
      </c>
      <c r="BA179" s="78" t="str">
        <f>REPLACE(INDEX(GroupVertices[Group],MATCH(Vertices[[#This Row],[Vertex]],GroupVertices[Vertex],0)),1,1,"")</f>
        <v>2</v>
      </c>
      <c r="BB179" s="48"/>
      <c r="BC179" s="48"/>
      <c r="BD179" s="48"/>
      <c r="BE179" s="48"/>
      <c r="BF179" s="48"/>
      <c r="BG179" s="48"/>
      <c r="BH179" s="48"/>
      <c r="BI179" s="48"/>
      <c r="BJ179" s="48"/>
      <c r="BK179" s="48"/>
      <c r="BL179" s="48"/>
      <c r="BM179" s="49"/>
      <c r="BN179" s="48"/>
      <c r="BO179" s="49"/>
      <c r="BP179" s="48"/>
      <c r="BQ179" s="49"/>
      <c r="BR179" s="48"/>
      <c r="BS179" s="49"/>
      <c r="BT179" s="48"/>
      <c r="BU179" s="2"/>
      <c r="BV179" s="3"/>
      <c r="BW179" s="3"/>
      <c r="BX179" s="3"/>
      <c r="BY179" s="3"/>
    </row>
    <row r="180" spans="1:77" ht="41.45" customHeight="1">
      <c r="A180" s="64" t="s">
        <v>361</v>
      </c>
      <c r="C180" s="65"/>
      <c r="D180" s="65" t="s">
        <v>64</v>
      </c>
      <c r="E180" s="66">
        <v>222.35188093828052</v>
      </c>
      <c r="F180" s="68">
        <v>99.66225653369183</v>
      </c>
      <c r="G180" s="100" t="s">
        <v>782</v>
      </c>
      <c r="H180" s="65"/>
      <c r="I180" s="69" t="s">
        <v>361</v>
      </c>
      <c r="J180" s="70"/>
      <c r="K180" s="70"/>
      <c r="L180" s="69" t="s">
        <v>2659</v>
      </c>
      <c r="M180" s="73">
        <v>113.55863920496854</v>
      </c>
      <c r="N180" s="74">
        <v>2247.43310546875</v>
      </c>
      <c r="O180" s="74">
        <v>9451.275390625</v>
      </c>
      <c r="P180" s="75"/>
      <c r="Q180" s="76"/>
      <c r="R180" s="76"/>
      <c r="S180" s="86"/>
      <c r="T180" s="48">
        <v>2</v>
      </c>
      <c r="U180" s="48">
        <v>2</v>
      </c>
      <c r="V180" s="49">
        <v>0</v>
      </c>
      <c r="W180" s="49">
        <v>0.002825</v>
      </c>
      <c r="X180" s="49">
        <v>0.007806</v>
      </c>
      <c r="Y180" s="49">
        <v>0.598246</v>
      </c>
      <c r="Z180" s="49">
        <v>1</v>
      </c>
      <c r="AA180" s="49">
        <v>1</v>
      </c>
      <c r="AB180" s="71">
        <v>180</v>
      </c>
      <c r="AC180" s="71"/>
      <c r="AD180" s="72"/>
      <c r="AE180" s="78" t="s">
        <v>1639</v>
      </c>
      <c r="AF180" s="78">
        <v>1409</v>
      </c>
      <c r="AG180" s="78">
        <v>2812</v>
      </c>
      <c r="AH180" s="78">
        <v>5364</v>
      </c>
      <c r="AI180" s="78">
        <v>24107</v>
      </c>
      <c r="AJ180" s="78"/>
      <c r="AK180" s="78" t="s">
        <v>1816</v>
      </c>
      <c r="AL180" s="78" t="s">
        <v>1949</v>
      </c>
      <c r="AM180" s="83" t="s">
        <v>2059</v>
      </c>
      <c r="AN180" s="78"/>
      <c r="AO180" s="80">
        <v>40452.08107638889</v>
      </c>
      <c r="AP180" s="83" t="s">
        <v>2224</v>
      </c>
      <c r="AQ180" s="78" t="b">
        <v>0</v>
      </c>
      <c r="AR180" s="78" t="b">
        <v>0</v>
      </c>
      <c r="AS180" s="78" t="b">
        <v>1</v>
      </c>
      <c r="AT180" s="78" t="s">
        <v>1401</v>
      </c>
      <c r="AU180" s="78">
        <v>80</v>
      </c>
      <c r="AV180" s="83" t="s">
        <v>2250</v>
      </c>
      <c r="AW180" s="78" t="b">
        <v>0</v>
      </c>
      <c r="AX180" s="78" t="s">
        <v>2298</v>
      </c>
      <c r="AY180" s="83" t="s">
        <v>2476</v>
      </c>
      <c r="AZ180" s="78" t="s">
        <v>66</v>
      </c>
      <c r="BA180" s="78" t="str">
        <f>REPLACE(INDEX(GroupVertices[Group],MATCH(Vertices[[#This Row],[Vertex]],GroupVertices[Vertex],0)),1,1,"")</f>
        <v>1</v>
      </c>
      <c r="BB180" s="48"/>
      <c r="BC180" s="48"/>
      <c r="BD180" s="48"/>
      <c r="BE180" s="48"/>
      <c r="BF180" s="48" t="s">
        <v>3112</v>
      </c>
      <c r="BG180" s="48" t="s">
        <v>3128</v>
      </c>
      <c r="BH180" s="121" t="s">
        <v>3204</v>
      </c>
      <c r="BI180" s="121" t="s">
        <v>3243</v>
      </c>
      <c r="BJ180" s="121" t="s">
        <v>3315</v>
      </c>
      <c r="BK180" s="121" t="s">
        <v>3329</v>
      </c>
      <c r="BL180" s="121">
        <v>6</v>
      </c>
      <c r="BM180" s="124">
        <v>3.5714285714285716</v>
      </c>
      <c r="BN180" s="121">
        <v>2</v>
      </c>
      <c r="BO180" s="124">
        <v>1.1904761904761905</v>
      </c>
      <c r="BP180" s="121">
        <v>1</v>
      </c>
      <c r="BQ180" s="124">
        <v>0.5952380952380952</v>
      </c>
      <c r="BR180" s="121">
        <v>160</v>
      </c>
      <c r="BS180" s="124">
        <v>95.23809523809524</v>
      </c>
      <c r="BT180" s="121">
        <v>168</v>
      </c>
      <c r="BU180" s="2"/>
      <c r="BV180" s="3"/>
      <c r="BW180" s="3"/>
      <c r="BX180" s="3"/>
      <c r="BY180" s="3"/>
    </row>
    <row r="181" spans="1:77" ht="41.45" customHeight="1">
      <c r="A181" s="64" t="s">
        <v>362</v>
      </c>
      <c r="C181" s="65"/>
      <c r="D181" s="65" t="s">
        <v>64</v>
      </c>
      <c r="E181" s="66">
        <v>387.78551381414627</v>
      </c>
      <c r="F181" s="68">
        <v>98.73645061442664</v>
      </c>
      <c r="G181" s="100" t="s">
        <v>783</v>
      </c>
      <c r="H181" s="65"/>
      <c r="I181" s="69" t="s">
        <v>362</v>
      </c>
      <c r="J181" s="70"/>
      <c r="K181" s="70"/>
      <c r="L181" s="69" t="s">
        <v>2660</v>
      </c>
      <c r="M181" s="73">
        <v>422.09889189874536</v>
      </c>
      <c r="N181" s="74">
        <v>4436.60986328125</v>
      </c>
      <c r="O181" s="74">
        <v>2828.9384765625</v>
      </c>
      <c r="P181" s="75"/>
      <c r="Q181" s="76"/>
      <c r="R181" s="76"/>
      <c r="S181" s="86"/>
      <c r="T181" s="48">
        <v>1</v>
      </c>
      <c r="U181" s="48">
        <v>4</v>
      </c>
      <c r="V181" s="49">
        <v>0</v>
      </c>
      <c r="W181" s="49">
        <v>0.002841</v>
      </c>
      <c r="X181" s="49">
        <v>0.011715</v>
      </c>
      <c r="Y181" s="49">
        <v>0.936535</v>
      </c>
      <c r="Z181" s="49">
        <v>1</v>
      </c>
      <c r="AA181" s="49">
        <v>0.25</v>
      </c>
      <c r="AB181" s="71">
        <v>181</v>
      </c>
      <c r="AC181" s="71"/>
      <c r="AD181" s="72"/>
      <c r="AE181" s="78" t="s">
        <v>1640</v>
      </c>
      <c r="AF181" s="78">
        <v>3718</v>
      </c>
      <c r="AG181" s="78">
        <v>10479</v>
      </c>
      <c r="AH181" s="78">
        <v>36876</v>
      </c>
      <c r="AI181" s="78">
        <v>74767</v>
      </c>
      <c r="AJ181" s="78"/>
      <c r="AK181" s="78" t="s">
        <v>1817</v>
      </c>
      <c r="AL181" s="78" t="s">
        <v>1950</v>
      </c>
      <c r="AM181" s="83" t="s">
        <v>2060</v>
      </c>
      <c r="AN181" s="78"/>
      <c r="AO181" s="80">
        <v>41108.188935185186</v>
      </c>
      <c r="AP181" s="83" t="s">
        <v>2225</v>
      </c>
      <c r="AQ181" s="78" t="b">
        <v>0</v>
      </c>
      <c r="AR181" s="78" t="b">
        <v>0</v>
      </c>
      <c r="AS181" s="78" t="b">
        <v>0</v>
      </c>
      <c r="AT181" s="78" t="s">
        <v>1401</v>
      </c>
      <c r="AU181" s="78">
        <v>233</v>
      </c>
      <c r="AV181" s="83" t="s">
        <v>2240</v>
      </c>
      <c r="AW181" s="78" t="b">
        <v>0</v>
      </c>
      <c r="AX181" s="78" t="s">
        <v>2298</v>
      </c>
      <c r="AY181" s="83" t="s">
        <v>2477</v>
      </c>
      <c r="AZ181" s="78" t="s">
        <v>66</v>
      </c>
      <c r="BA181" s="78" t="str">
        <f>REPLACE(INDEX(GroupVertices[Group],MATCH(Vertices[[#This Row],[Vertex]],GroupVertices[Vertex],0)),1,1,"")</f>
        <v>3</v>
      </c>
      <c r="BB181" s="48"/>
      <c r="BC181" s="48"/>
      <c r="BD181" s="48"/>
      <c r="BE181" s="48"/>
      <c r="BF181" s="48" t="s">
        <v>619</v>
      </c>
      <c r="BG181" s="48" t="s">
        <v>3121</v>
      </c>
      <c r="BH181" s="121" t="s">
        <v>3205</v>
      </c>
      <c r="BI181" s="121" t="s">
        <v>3244</v>
      </c>
      <c r="BJ181" s="121" t="s">
        <v>3316</v>
      </c>
      <c r="BK181" s="121" t="s">
        <v>3316</v>
      </c>
      <c r="BL181" s="121">
        <v>3</v>
      </c>
      <c r="BM181" s="124">
        <v>9.090909090909092</v>
      </c>
      <c r="BN181" s="121">
        <v>0</v>
      </c>
      <c r="BO181" s="124">
        <v>0</v>
      </c>
      <c r="BP181" s="121">
        <v>0</v>
      </c>
      <c r="BQ181" s="124">
        <v>0</v>
      </c>
      <c r="BR181" s="121">
        <v>30</v>
      </c>
      <c r="BS181" s="124">
        <v>90.9090909090909</v>
      </c>
      <c r="BT181" s="121">
        <v>33</v>
      </c>
      <c r="BU181" s="2"/>
      <c r="BV181" s="3"/>
      <c r="BW181" s="3"/>
      <c r="BX181" s="3"/>
      <c r="BY181" s="3"/>
    </row>
    <row r="182" spans="1:77" ht="41.45" customHeight="1">
      <c r="A182" s="64" t="s">
        <v>392</v>
      </c>
      <c r="C182" s="65"/>
      <c r="D182" s="65" t="s">
        <v>64</v>
      </c>
      <c r="E182" s="66">
        <v>253.6174781780261</v>
      </c>
      <c r="F182" s="68">
        <v>99.48728682232947</v>
      </c>
      <c r="G182" s="100" t="s">
        <v>2295</v>
      </c>
      <c r="H182" s="65"/>
      <c r="I182" s="69" t="s">
        <v>392</v>
      </c>
      <c r="J182" s="70"/>
      <c r="K182" s="70"/>
      <c r="L182" s="69" t="s">
        <v>2661</v>
      </c>
      <c r="M182" s="73">
        <v>171.87021167833265</v>
      </c>
      <c r="N182" s="74">
        <v>3883.168212890625</v>
      </c>
      <c r="O182" s="74">
        <v>5062.0087890625</v>
      </c>
      <c r="P182" s="75"/>
      <c r="Q182" s="76"/>
      <c r="R182" s="76"/>
      <c r="S182" s="86"/>
      <c r="T182" s="48">
        <v>1</v>
      </c>
      <c r="U182" s="48">
        <v>0</v>
      </c>
      <c r="V182" s="49">
        <v>0</v>
      </c>
      <c r="W182" s="49">
        <v>0.002469</v>
      </c>
      <c r="X182" s="49">
        <v>0.004316</v>
      </c>
      <c r="Y182" s="49">
        <v>0.353637</v>
      </c>
      <c r="Z182" s="49">
        <v>0</v>
      </c>
      <c r="AA182" s="49">
        <v>0</v>
      </c>
      <c r="AB182" s="71">
        <v>182</v>
      </c>
      <c r="AC182" s="71"/>
      <c r="AD182" s="72"/>
      <c r="AE182" s="78" t="s">
        <v>1641</v>
      </c>
      <c r="AF182" s="78">
        <v>3551</v>
      </c>
      <c r="AG182" s="78">
        <v>4261</v>
      </c>
      <c r="AH182" s="78">
        <v>9315</v>
      </c>
      <c r="AI182" s="78">
        <v>23136</v>
      </c>
      <c r="AJ182" s="78"/>
      <c r="AK182" s="78" t="s">
        <v>1818</v>
      </c>
      <c r="AL182" s="78" t="s">
        <v>1951</v>
      </c>
      <c r="AM182" s="83" t="s">
        <v>2061</v>
      </c>
      <c r="AN182" s="78"/>
      <c r="AO182" s="80">
        <v>40864.11923611111</v>
      </c>
      <c r="AP182" s="83" t="s">
        <v>2226</v>
      </c>
      <c r="AQ182" s="78" t="b">
        <v>0</v>
      </c>
      <c r="AR182" s="78" t="b">
        <v>0</v>
      </c>
      <c r="AS182" s="78" t="b">
        <v>1</v>
      </c>
      <c r="AT182" s="78" t="s">
        <v>1401</v>
      </c>
      <c r="AU182" s="78">
        <v>49</v>
      </c>
      <c r="AV182" s="83" t="s">
        <v>2235</v>
      </c>
      <c r="AW182" s="78" t="b">
        <v>0</v>
      </c>
      <c r="AX182" s="78" t="s">
        <v>2298</v>
      </c>
      <c r="AY182" s="83" t="s">
        <v>2478</v>
      </c>
      <c r="AZ182" s="78" t="s">
        <v>65</v>
      </c>
      <c r="BA182" s="78" t="str">
        <f>REPLACE(INDEX(GroupVertices[Group],MATCH(Vertices[[#This Row],[Vertex]],GroupVertices[Vertex],0)),1,1,"")</f>
        <v>2</v>
      </c>
      <c r="BB182" s="48"/>
      <c r="BC182" s="48"/>
      <c r="BD182" s="48"/>
      <c r="BE182" s="48"/>
      <c r="BF182" s="48"/>
      <c r="BG182" s="48"/>
      <c r="BH182" s="48"/>
      <c r="BI182" s="48"/>
      <c r="BJ182" s="48"/>
      <c r="BK182" s="48"/>
      <c r="BL182" s="48"/>
      <c r="BM182" s="49"/>
      <c r="BN182" s="48"/>
      <c r="BO182" s="49"/>
      <c r="BP182" s="48"/>
      <c r="BQ182" s="49"/>
      <c r="BR182" s="48"/>
      <c r="BS182" s="49"/>
      <c r="BT182" s="48"/>
      <c r="BU182" s="2"/>
      <c r="BV182" s="3"/>
      <c r="BW182" s="3"/>
      <c r="BX182" s="3"/>
      <c r="BY182" s="3"/>
    </row>
    <row r="183" spans="1:77" ht="41.45" customHeight="1">
      <c r="A183" s="64" t="s">
        <v>364</v>
      </c>
      <c r="C183" s="65"/>
      <c r="D183" s="65" t="s">
        <v>64</v>
      </c>
      <c r="E183" s="66">
        <v>179.34819888250894</v>
      </c>
      <c r="F183" s="68">
        <v>99.90291535684241</v>
      </c>
      <c r="G183" s="100" t="s">
        <v>785</v>
      </c>
      <c r="H183" s="65"/>
      <c r="I183" s="69" t="s">
        <v>364</v>
      </c>
      <c r="J183" s="70"/>
      <c r="K183" s="70"/>
      <c r="L183" s="69" t="s">
        <v>2662</v>
      </c>
      <c r="M183" s="73">
        <v>33.355075409651306</v>
      </c>
      <c r="N183" s="74">
        <v>1461.5885009765625</v>
      </c>
      <c r="O183" s="74">
        <v>1185.26171875</v>
      </c>
      <c r="P183" s="75"/>
      <c r="Q183" s="76"/>
      <c r="R183" s="76"/>
      <c r="S183" s="86"/>
      <c r="T183" s="48">
        <v>1</v>
      </c>
      <c r="U183" s="48">
        <v>1</v>
      </c>
      <c r="V183" s="49">
        <v>0</v>
      </c>
      <c r="W183" s="49">
        <v>0.002825</v>
      </c>
      <c r="X183" s="49">
        <v>0.007806</v>
      </c>
      <c r="Y183" s="49">
        <v>0.598246</v>
      </c>
      <c r="Z183" s="49">
        <v>1</v>
      </c>
      <c r="AA183" s="49">
        <v>0</v>
      </c>
      <c r="AB183" s="71">
        <v>183</v>
      </c>
      <c r="AC183" s="71"/>
      <c r="AD183" s="72"/>
      <c r="AE183" s="78" t="s">
        <v>1642</v>
      </c>
      <c r="AF183" s="78">
        <v>952</v>
      </c>
      <c r="AG183" s="78">
        <v>819</v>
      </c>
      <c r="AH183" s="78">
        <v>6101</v>
      </c>
      <c r="AI183" s="78">
        <v>7922</v>
      </c>
      <c r="AJ183" s="78"/>
      <c r="AK183" s="78" t="s">
        <v>1819</v>
      </c>
      <c r="AL183" s="78" t="s">
        <v>1952</v>
      </c>
      <c r="AM183" s="83" t="s">
        <v>2062</v>
      </c>
      <c r="AN183" s="78"/>
      <c r="AO183" s="80">
        <v>43033.50767361111</v>
      </c>
      <c r="AP183" s="83" t="s">
        <v>2227</v>
      </c>
      <c r="AQ183" s="78" t="b">
        <v>0</v>
      </c>
      <c r="AR183" s="78" t="b">
        <v>0</v>
      </c>
      <c r="AS183" s="78" t="b">
        <v>1</v>
      </c>
      <c r="AT183" s="78" t="s">
        <v>1401</v>
      </c>
      <c r="AU183" s="78">
        <v>7</v>
      </c>
      <c r="AV183" s="83" t="s">
        <v>2235</v>
      </c>
      <c r="AW183" s="78" t="b">
        <v>0</v>
      </c>
      <c r="AX183" s="78" t="s">
        <v>2298</v>
      </c>
      <c r="AY183" s="83" t="s">
        <v>2479</v>
      </c>
      <c r="AZ183" s="78" t="s">
        <v>66</v>
      </c>
      <c r="BA183" s="78" t="str">
        <f>REPLACE(INDEX(GroupVertices[Group],MATCH(Vertices[[#This Row],[Vertex]],GroupVertices[Vertex],0)),1,1,"")</f>
        <v>1</v>
      </c>
      <c r="BB183" s="48"/>
      <c r="BC183" s="48"/>
      <c r="BD183" s="48"/>
      <c r="BE183" s="48"/>
      <c r="BF183" s="48" t="s">
        <v>584</v>
      </c>
      <c r="BG183" s="48" t="s">
        <v>584</v>
      </c>
      <c r="BH183" s="121" t="s">
        <v>3178</v>
      </c>
      <c r="BI183" s="121" t="s">
        <v>3178</v>
      </c>
      <c r="BJ183" s="121" t="s">
        <v>3292</v>
      </c>
      <c r="BK183" s="121" t="s">
        <v>3292</v>
      </c>
      <c r="BL183" s="121">
        <v>2</v>
      </c>
      <c r="BM183" s="124">
        <v>10</v>
      </c>
      <c r="BN183" s="121">
        <v>0</v>
      </c>
      <c r="BO183" s="124">
        <v>0</v>
      </c>
      <c r="BP183" s="121">
        <v>0</v>
      </c>
      <c r="BQ183" s="124">
        <v>0</v>
      </c>
      <c r="BR183" s="121">
        <v>18</v>
      </c>
      <c r="BS183" s="124">
        <v>90</v>
      </c>
      <c r="BT183" s="121">
        <v>20</v>
      </c>
      <c r="BU183" s="2"/>
      <c r="BV183" s="3"/>
      <c r="BW183" s="3"/>
      <c r="BX183" s="3"/>
      <c r="BY183" s="3"/>
    </row>
    <row r="184" spans="1:77" ht="41.45" customHeight="1">
      <c r="A184" s="64" t="s">
        <v>393</v>
      </c>
      <c r="C184" s="65"/>
      <c r="D184" s="65" t="s">
        <v>64</v>
      </c>
      <c r="E184" s="66">
        <v>204.89579524680073</v>
      </c>
      <c r="F184" s="68">
        <v>99.75994493706806</v>
      </c>
      <c r="G184" s="100" t="s">
        <v>2296</v>
      </c>
      <c r="H184" s="65"/>
      <c r="I184" s="69" t="s">
        <v>393</v>
      </c>
      <c r="J184" s="70"/>
      <c r="K184" s="70"/>
      <c r="L184" s="69" t="s">
        <v>2663</v>
      </c>
      <c r="M184" s="73">
        <v>81.00235063978458</v>
      </c>
      <c r="N184" s="74">
        <v>4697.7509765625</v>
      </c>
      <c r="O184" s="74">
        <v>5893.26904296875</v>
      </c>
      <c r="P184" s="75"/>
      <c r="Q184" s="76"/>
      <c r="R184" s="76"/>
      <c r="S184" s="86"/>
      <c r="T184" s="48">
        <v>1</v>
      </c>
      <c r="U184" s="48">
        <v>0</v>
      </c>
      <c r="V184" s="49">
        <v>0</v>
      </c>
      <c r="W184" s="49">
        <v>0.002469</v>
      </c>
      <c r="X184" s="49">
        <v>0.004316</v>
      </c>
      <c r="Y184" s="49">
        <v>0.353637</v>
      </c>
      <c r="Z184" s="49">
        <v>0</v>
      </c>
      <c r="AA184" s="49">
        <v>0</v>
      </c>
      <c r="AB184" s="71">
        <v>184</v>
      </c>
      <c r="AC184" s="71"/>
      <c r="AD184" s="72"/>
      <c r="AE184" s="78" t="s">
        <v>1643</v>
      </c>
      <c r="AF184" s="78">
        <v>3734</v>
      </c>
      <c r="AG184" s="78">
        <v>2003</v>
      </c>
      <c r="AH184" s="78">
        <v>6219</v>
      </c>
      <c r="AI184" s="78">
        <v>7638</v>
      </c>
      <c r="AJ184" s="78"/>
      <c r="AK184" s="78" t="s">
        <v>1820</v>
      </c>
      <c r="AL184" s="78" t="s">
        <v>1953</v>
      </c>
      <c r="AM184" s="78"/>
      <c r="AN184" s="78"/>
      <c r="AO184" s="80">
        <v>40640.83027777778</v>
      </c>
      <c r="AP184" s="83" t="s">
        <v>2228</v>
      </c>
      <c r="AQ184" s="78" t="b">
        <v>0</v>
      </c>
      <c r="AR184" s="78" t="b">
        <v>0</v>
      </c>
      <c r="AS184" s="78" t="b">
        <v>0</v>
      </c>
      <c r="AT184" s="78" t="s">
        <v>1401</v>
      </c>
      <c r="AU184" s="78">
        <v>71</v>
      </c>
      <c r="AV184" s="83" t="s">
        <v>2250</v>
      </c>
      <c r="AW184" s="78" t="b">
        <v>0</v>
      </c>
      <c r="AX184" s="78" t="s">
        <v>2298</v>
      </c>
      <c r="AY184" s="83" t="s">
        <v>2480</v>
      </c>
      <c r="AZ184" s="78" t="s">
        <v>65</v>
      </c>
      <c r="BA184" s="78" t="str">
        <f>REPLACE(INDEX(GroupVertices[Group],MATCH(Vertices[[#This Row],[Vertex]],GroupVertices[Vertex],0)),1,1,"")</f>
        <v>2</v>
      </c>
      <c r="BB184" s="48"/>
      <c r="BC184" s="48"/>
      <c r="BD184" s="48"/>
      <c r="BE184" s="48"/>
      <c r="BF184" s="48"/>
      <c r="BG184" s="48"/>
      <c r="BH184" s="48"/>
      <c r="BI184" s="48"/>
      <c r="BJ184" s="48"/>
      <c r="BK184" s="48"/>
      <c r="BL184" s="48"/>
      <c r="BM184" s="49"/>
      <c r="BN184" s="48"/>
      <c r="BO184" s="49"/>
      <c r="BP184" s="48"/>
      <c r="BQ184" s="49"/>
      <c r="BR184" s="48"/>
      <c r="BS184" s="49"/>
      <c r="BT184" s="48"/>
      <c r="BU184" s="2"/>
      <c r="BV184" s="3"/>
      <c r="BW184" s="3"/>
      <c r="BX184" s="3"/>
      <c r="BY184" s="3"/>
    </row>
    <row r="185" spans="1:77" ht="41.45" customHeight="1">
      <c r="A185" s="87" t="s">
        <v>394</v>
      </c>
      <c r="C185" s="88"/>
      <c r="D185" s="88" t="s">
        <v>64</v>
      </c>
      <c r="E185" s="89">
        <v>162.3668151505008</v>
      </c>
      <c r="F185" s="90">
        <v>99.99794721525662</v>
      </c>
      <c r="G185" s="101" t="s">
        <v>2297</v>
      </c>
      <c r="H185" s="88"/>
      <c r="I185" s="91" t="s">
        <v>394</v>
      </c>
      <c r="J185" s="92"/>
      <c r="K185" s="92"/>
      <c r="L185" s="91" t="s">
        <v>2664</v>
      </c>
      <c r="M185" s="93">
        <v>1.6841247288110353</v>
      </c>
      <c r="N185" s="94">
        <v>3997.731689453125</v>
      </c>
      <c r="O185" s="94">
        <v>5832.68994140625</v>
      </c>
      <c r="P185" s="95"/>
      <c r="Q185" s="96"/>
      <c r="R185" s="96"/>
      <c r="S185" s="97"/>
      <c r="T185" s="48">
        <v>1</v>
      </c>
      <c r="U185" s="48">
        <v>0</v>
      </c>
      <c r="V185" s="49">
        <v>0</v>
      </c>
      <c r="W185" s="49">
        <v>0.002469</v>
      </c>
      <c r="X185" s="49">
        <v>0.004316</v>
      </c>
      <c r="Y185" s="49">
        <v>0.353637</v>
      </c>
      <c r="Z185" s="49">
        <v>0</v>
      </c>
      <c r="AA185" s="49">
        <v>0</v>
      </c>
      <c r="AB185" s="98">
        <v>185</v>
      </c>
      <c r="AC185" s="98"/>
      <c r="AD185" s="99"/>
      <c r="AE185" s="78" t="s">
        <v>1644</v>
      </c>
      <c r="AF185" s="78">
        <v>89</v>
      </c>
      <c r="AG185" s="78">
        <v>32</v>
      </c>
      <c r="AH185" s="78">
        <v>232</v>
      </c>
      <c r="AI185" s="78">
        <v>216</v>
      </c>
      <c r="AJ185" s="78"/>
      <c r="AK185" s="78" t="s">
        <v>1821</v>
      </c>
      <c r="AL185" s="78" t="s">
        <v>1954</v>
      </c>
      <c r="AM185" s="78"/>
      <c r="AN185" s="78"/>
      <c r="AO185" s="80">
        <v>43040.15797453704</v>
      </c>
      <c r="AP185" s="83" t="s">
        <v>2229</v>
      </c>
      <c r="AQ185" s="78" t="b">
        <v>1</v>
      </c>
      <c r="AR185" s="78" t="b">
        <v>0</v>
      </c>
      <c r="AS185" s="78" t="b">
        <v>0</v>
      </c>
      <c r="AT185" s="78" t="s">
        <v>1401</v>
      </c>
      <c r="AU185" s="78">
        <v>0</v>
      </c>
      <c r="AV185" s="78"/>
      <c r="AW185" s="78" t="b">
        <v>0</v>
      </c>
      <c r="AX185" s="78" t="s">
        <v>2298</v>
      </c>
      <c r="AY185" s="83" t="s">
        <v>2481</v>
      </c>
      <c r="AZ185" s="78" t="s">
        <v>65</v>
      </c>
      <c r="BA185" s="78" t="str">
        <f>REPLACE(INDEX(GroupVertices[Group],MATCH(Vertices[[#This Row],[Vertex]],GroupVertices[Vertex],0)),1,1,"")</f>
        <v>2</v>
      </c>
      <c r="BB185" s="48"/>
      <c r="BC185" s="48"/>
      <c r="BD185" s="48"/>
      <c r="BE185" s="48"/>
      <c r="BF185" s="48"/>
      <c r="BG185" s="48"/>
      <c r="BH185" s="48"/>
      <c r="BI185" s="48"/>
      <c r="BJ185" s="48"/>
      <c r="BK185" s="48"/>
      <c r="BL185" s="48"/>
      <c r="BM185" s="49"/>
      <c r="BN185" s="48"/>
      <c r="BO185" s="49"/>
      <c r="BP185" s="48"/>
      <c r="BQ185" s="49"/>
      <c r="BR185" s="48"/>
      <c r="BS185" s="49"/>
      <c r="BT185" s="48"/>
      <c r="BU185" s="2"/>
      <c r="BV185" s="3"/>
      <c r="BW185" s="3"/>
      <c r="BX185" s="3"/>
      <c r="BY1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5"/>
    <dataValidation allowBlank="1" showInputMessage="1" promptTitle="Vertex Tooltip" prompt="Enter optional text that will pop up when the mouse is hovered over the vertex." errorTitle="Invalid Vertex Image Key" sqref="L3:L18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5"/>
    <dataValidation allowBlank="1" showInputMessage="1" promptTitle="Vertex Label Fill Color" prompt="To select an optional fill color for the Label shape, right-click and select Select Color on the right-click menu." sqref="J3:J185"/>
    <dataValidation allowBlank="1" showInputMessage="1" promptTitle="Vertex Image File" prompt="Enter the path to an image file.  Hover over the column header for examples." errorTitle="Invalid Vertex Image Key" sqref="G3:G185"/>
    <dataValidation allowBlank="1" showInputMessage="1" promptTitle="Vertex Color" prompt="To select an optional vertex color, right-click and select Select Color on the right-click menu." sqref="C3:C185"/>
    <dataValidation allowBlank="1" showInputMessage="1" promptTitle="Vertex Opacity" prompt="Enter an optional vertex opacity between 0 (transparent) and 100 (opaque)." errorTitle="Invalid Vertex Opacity" error="The optional vertex opacity must be a whole number between 0 and 10." sqref="F3:F185"/>
    <dataValidation type="list" allowBlank="1" showInputMessage="1" showErrorMessage="1" promptTitle="Vertex Shape" prompt="Select an optional vertex shape." errorTitle="Invalid Vertex Shape" error="You have entered an invalid vertex shape.  Try selecting from the drop-down list instead." sqref="D3:D1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5">
      <formula1>ValidVertexLabelPositions</formula1>
    </dataValidation>
    <dataValidation allowBlank="1" showInputMessage="1" showErrorMessage="1" promptTitle="Vertex Name" prompt="Enter the name of the vertex." sqref="A3:A185"/>
  </dataValidations>
  <hyperlinks>
    <hyperlink ref="AL127" r:id="rId1" display="https://goo.gl/DN8VVA"/>
    <hyperlink ref="AM3" r:id="rId2" display="https://t.co/VyETikzDw3"/>
    <hyperlink ref="AM4" r:id="rId3" display="http://t.co/QGNUYorOJ0"/>
    <hyperlink ref="AM5" r:id="rId4" display="https://t.co/CRN25j9MJM"/>
    <hyperlink ref="AM6" r:id="rId5" display="https://t.co/3xA2JVQDv3"/>
    <hyperlink ref="AM7" r:id="rId6" display="https://t.co/Uvm5TAvTQ1"/>
    <hyperlink ref="AM15" r:id="rId7" display="http://t.co/0Hn9VVnNAO"/>
    <hyperlink ref="AM16" r:id="rId8" display="http://t.co/8TyhmmksWy"/>
    <hyperlink ref="AM17" r:id="rId9" display="https://t.co/CIPsLMdwyf"/>
    <hyperlink ref="AM19" r:id="rId10" display="https://t.co/l5wRqgrtNV"/>
    <hyperlink ref="AM20" r:id="rId11" display="https://t.co/Hjm63eGqyf"/>
    <hyperlink ref="AM21" r:id="rId12" display="https://t.co/3htH719SSP"/>
    <hyperlink ref="AM24" r:id="rId13" display="https://t.co/3i2bPMrJDS"/>
    <hyperlink ref="AM25" r:id="rId14" display="https://t.co/xjkgRIvNV8"/>
    <hyperlink ref="AM28" r:id="rId15" display="https://t.co/9KBGoLvB8R"/>
    <hyperlink ref="AM30" r:id="rId16" display="https://t.co/JVVzDHqtJO"/>
    <hyperlink ref="AM32" r:id="rId17" display="https://t.co/Z9tKpU1v1e"/>
    <hyperlink ref="AM35" r:id="rId18" display="https://t.co/bzursGxrWc"/>
    <hyperlink ref="AM38" r:id="rId19" display="https://t.co/fikss7SdHU"/>
    <hyperlink ref="AM40" r:id="rId20" display="https://t.co/BioqS0qUvB"/>
    <hyperlink ref="AM41" r:id="rId21" display="https://t.co/BioqS0qUvB"/>
    <hyperlink ref="AM45" r:id="rId22" display="https://t.co/y0TGEBIQQF"/>
    <hyperlink ref="AM48" r:id="rId23" display="http://t.co/dVj9oo0TZU"/>
    <hyperlink ref="AM49" r:id="rId24" display="https://t.co/2knen3PVYc"/>
    <hyperlink ref="AM51" r:id="rId25" display="https://t.co/eN0hRsmpUq"/>
    <hyperlink ref="AM52" r:id="rId26" display="https://t.co/BLbNLickd2"/>
    <hyperlink ref="AM53" r:id="rId27" display="https://t.co/5YbhEflfwn"/>
    <hyperlink ref="AM54" r:id="rId28" display="https://t.co/MbuWqh8n1H"/>
    <hyperlink ref="AM55" r:id="rId29" display="https://t.co/r4ajooEQ0T"/>
    <hyperlink ref="AM56" r:id="rId30" display="https://t.co/5Ubx550BRN"/>
    <hyperlink ref="AM57" r:id="rId31" display="https://t.co/PXPgp9IpAl"/>
    <hyperlink ref="AM60" r:id="rId32" display="https://t.co/hH0phzAa6j"/>
    <hyperlink ref="AM61" r:id="rId33" display="https://t.co/dRHL3bUF5k"/>
    <hyperlink ref="AM62" r:id="rId34" display="https://t.co/8u0Dagb5Er"/>
    <hyperlink ref="AM63" r:id="rId35" display="https://t.co/jnGcl6YaMz"/>
    <hyperlink ref="AM64" r:id="rId36" display="https://t.co/331o4CA01O"/>
    <hyperlink ref="AM65" r:id="rId37" display="https://t.co/Q1XcfyGPzp"/>
    <hyperlink ref="AM66" r:id="rId38" display="https://t.co/l8XoOReXGe"/>
    <hyperlink ref="AM68" r:id="rId39" display="https://t.co/oVCKkbK0gA"/>
    <hyperlink ref="AM69" r:id="rId40" display="https://t.co/3Pv1Hbcz1v"/>
    <hyperlink ref="AM73" r:id="rId41" display="http://t.co/QlKoYrPky2"/>
    <hyperlink ref="AM74" r:id="rId42" display="https://t.co/tWhqMQ2Pu4"/>
    <hyperlink ref="AM76" r:id="rId43" display="https://t.co/vxgVocqOsb"/>
    <hyperlink ref="AM77" r:id="rId44" display="https://t.co/bRfrHMfIXd"/>
    <hyperlink ref="AM79" r:id="rId45" display="https://t.co/WigsLAVq7K"/>
    <hyperlink ref="AM80" r:id="rId46" display="https://t.co/4c1K7Q3GuZ"/>
    <hyperlink ref="AM81" r:id="rId47" display="https://t.co/9NjOr6fYFZ"/>
    <hyperlink ref="AM82" r:id="rId48" display="https://t.co/DOelVFNWPQ"/>
    <hyperlink ref="AM83" r:id="rId49" display="https://t.co/z2PS9XaeAI"/>
    <hyperlink ref="AM86" r:id="rId50" display="https://t.co/K4DmvCl9Oa"/>
    <hyperlink ref="AM88" r:id="rId51" display="https://t.co/bWgSR14WmO"/>
    <hyperlink ref="AM90" r:id="rId52" display="http://t.co/TnVZ9sU9"/>
    <hyperlink ref="AM91" r:id="rId53" display="https://t.co/TRUoy0WzUj"/>
    <hyperlink ref="AM92" r:id="rId54" display="https://t.co/gc7riNYwDO"/>
    <hyperlink ref="AM95" r:id="rId55" display="https://t.co/OXQMeYFkj8"/>
    <hyperlink ref="AM98" r:id="rId56" display="https://t.co/d98Pvb85zG"/>
    <hyperlink ref="AM99" r:id="rId57" display="https://t.co/fvl4Jz2tMQ"/>
    <hyperlink ref="AM101" r:id="rId58" display="https://t.co/ySSjX3jB7T"/>
    <hyperlink ref="AM102" r:id="rId59" display="https://t.co/JCPSEFRpGJ"/>
    <hyperlink ref="AM105" r:id="rId60" display="https://t.co/KAl3cvFA2V"/>
    <hyperlink ref="AM107" r:id="rId61" display="https://t.co/DehhN2HWrk"/>
    <hyperlink ref="AM108" r:id="rId62" display="https://t.co/JMVy3jKbWE"/>
    <hyperlink ref="AM109" r:id="rId63" display="https://t.co/k0pEr4NTXF"/>
    <hyperlink ref="AM110" r:id="rId64" display="https://t.co/PRXBOJbN8V"/>
    <hyperlink ref="AM112" r:id="rId65" display="https://t.co/gOU2qoJo4O"/>
    <hyperlink ref="AM113" r:id="rId66" display="https://t.co/hWKhLjdfLw"/>
    <hyperlink ref="AM117" r:id="rId67" display="https://t.co/sv5lnxh4yO"/>
    <hyperlink ref="AM118" r:id="rId68" display="https://t.co/TWkCUgjGDS"/>
    <hyperlink ref="AM119" r:id="rId69" display="https://t.co/YtGjqXLuZ5"/>
    <hyperlink ref="AM120" r:id="rId70" display="https://t.co/G0fgTeEj6w"/>
    <hyperlink ref="AM121" r:id="rId71" display="https://t.co/QKX2gpUJjL"/>
    <hyperlink ref="AM122" r:id="rId72" display="http://t.co/F6OSr6eEpU"/>
    <hyperlink ref="AM123" r:id="rId73" display="https://t.co/ZqFnBwuVDR"/>
    <hyperlink ref="AM124" r:id="rId74" display="https://t.co/2W0jVq8sum"/>
    <hyperlink ref="AM126" r:id="rId75" display="https://t.co/LDObIU5ip4"/>
    <hyperlink ref="AM127" r:id="rId76" display="https://t.co/cErTGTNi2k"/>
    <hyperlink ref="AM133" r:id="rId77" display="https://t.co/UkgPTB6WMo"/>
    <hyperlink ref="AM138" r:id="rId78" display="https://t.co/o4gSzxFKPH"/>
    <hyperlink ref="AM139" r:id="rId79" display="https://t.co/h6Q3hW9SFs"/>
    <hyperlink ref="AM140" r:id="rId80" display="https://t.co/VDYkZJSFAV"/>
    <hyperlink ref="AM141" r:id="rId81" display="https://t.co/atMo4WYPi3"/>
    <hyperlink ref="AM142" r:id="rId82" display="https://t.co/1BNaivM7WM"/>
    <hyperlink ref="AM144" r:id="rId83" display="https://t.co/beTpb6rjeJ"/>
    <hyperlink ref="AM145" r:id="rId84" display="https://t.co/ZY8135KiFT"/>
    <hyperlink ref="AM146" r:id="rId85" display="https://t.co/xXmxlQKIPP"/>
    <hyperlink ref="AM147" r:id="rId86" display="https://t.co/e5cWDLtVLJ"/>
    <hyperlink ref="AM148" r:id="rId87" display="https://t.co/RebvgZlHfk"/>
    <hyperlink ref="AM149" r:id="rId88" display="https://t.co/tN75dWsv7Y"/>
    <hyperlink ref="AM150" r:id="rId89" display="https://t.co/0KOBd6n14U"/>
    <hyperlink ref="AM151" r:id="rId90" display="https://t.co/U7MpMXpoH2"/>
    <hyperlink ref="AM152" r:id="rId91" display="https://t.co/HzgMzsfq5I"/>
    <hyperlink ref="AM154" r:id="rId92" display="https://t.co/ACEDis607u"/>
    <hyperlink ref="AM155" r:id="rId93" display="https://t.co/sf19W7b7ek"/>
    <hyperlink ref="AM156" r:id="rId94" display="https://t.co/YDDhbDX18Z"/>
    <hyperlink ref="AM157" r:id="rId95" display="https://t.co/glG2IiRMIT"/>
    <hyperlink ref="AM159" r:id="rId96" display="https://t.co/4qf4N8DfO7"/>
    <hyperlink ref="AM161" r:id="rId97" display="https://t.co/Ntq13gENJK"/>
    <hyperlink ref="AM162" r:id="rId98" display="https://t.co/ihZBBcIFDG"/>
    <hyperlink ref="AM171" r:id="rId99" display="http://t.co/jYQk92rsxe"/>
    <hyperlink ref="AM172" r:id="rId100" display="https://t.co/d3TTdLhRb3"/>
    <hyperlink ref="AM173" r:id="rId101" display="https://t.co/4G3VqCKD4J"/>
    <hyperlink ref="AM175" r:id="rId102" display="https://t.co/aOjoJ33cLR"/>
    <hyperlink ref="AM176" r:id="rId103" display="https://t.co/vC3apEUtm3"/>
    <hyperlink ref="AM177" r:id="rId104" display="https://t.co/T5lyJ2jfjj"/>
    <hyperlink ref="AM178" r:id="rId105" display="https://t.co/af5WHb5PZc"/>
    <hyperlink ref="AM179" r:id="rId106" display="https://t.co/eRZymKcDsd"/>
    <hyperlink ref="AM180" r:id="rId107" display="https://t.co/QJGZ7lkuMA"/>
    <hyperlink ref="AM181" r:id="rId108" display="https://t.co/tQeIGA7qdk"/>
    <hyperlink ref="AM182" r:id="rId109" display="https://t.co/hWbtl0BdJn"/>
    <hyperlink ref="AM183" r:id="rId110" display="https://t.co/ZR8wHwnZSy"/>
    <hyperlink ref="AP3" r:id="rId111" display="https://pbs.twimg.com/profile_banners/981666510794981376/1547392806"/>
    <hyperlink ref="AP4" r:id="rId112" display="https://pbs.twimg.com/profile_banners/18368680/1403624569"/>
    <hyperlink ref="AP5" r:id="rId113" display="https://pbs.twimg.com/profile_banners/734115870478213120/1481979620"/>
    <hyperlink ref="AP6" r:id="rId114" display="https://pbs.twimg.com/profile_banners/240961894/1538478500"/>
    <hyperlink ref="AP7" r:id="rId115" display="https://pbs.twimg.com/profile_banners/464203386/1546482448"/>
    <hyperlink ref="AP8" r:id="rId116" display="https://pbs.twimg.com/profile_banners/2485545523/1548403883"/>
    <hyperlink ref="AP9" r:id="rId117" display="https://pbs.twimg.com/profile_banners/609701604/1404268456"/>
    <hyperlink ref="AP11" r:id="rId118" display="https://pbs.twimg.com/profile_banners/919179275516903425/1530883121"/>
    <hyperlink ref="AP12" r:id="rId119" display="https://pbs.twimg.com/profile_banners/882561520374296576/1509448927"/>
    <hyperlink ref="AP13" r:id="rId120" display="https://pbs.twimg.com/profile_banners/408636122/1545946417"/>
    <hyperlink ref="AP14" r:id="rId121" display="https://pbs.twimg.com/profile_banners/750324964520321024/1483722527"/>
    <hyperlink ref="AP15" r:id="rId122" display="https://pbs.twimg.com/profile_banners/17036629/1493832625"/>
    <hyperlink ref="AP16" r:id="rId123" display="https://pbs.twimg.com/profile_banners/120184545/1398217837"/>
    <hyperlink ref="AP17" r:id="rId124" display="https://pbs.twimg.com/profile_banners/43346142/1500288996"/>
    <hyperlink ref="AP18" r:id="rId125" display="https://pbs.twimg.com/profile_banners/3250074001/1551035544"/>
    <hyperlink ref="AP19" r:id="rId126" display="https://pbs.twimg.com/profile_banners/16893338/1492776708"/>
    <hyperlink ref="AP20" r:id="rId127" display="https://pbs.twimg.com/profile_banners/1304864108/1534290712"/>
    <hyperlink ref="AP21" r:id="rId128" display="https://pbs.twimg.com/profile_banners/15309860/1536765748"/>
    <hyperlink ref="AP23" r:id="rId129" display="https://pbs.twimg.com/profile_banners/1149514327/1510494470"/>
    <hyperlink ref="AP24" r:id="rId130" display="https://pbs.twimg.com/profile_banners/87269548/1514399993"/>
    <hyperlink ref="AP25" r:id="rId131" display="https://pbs.twimg.com/profile_banners/537251086/1398230085"/>
    <hyperlink ref="AP26" r:id="rId132" display="https://pbs.twimg.com/profile_banners/936304462263738368/1542510098"/>
    <hyperlink ref="AP28" r:id="rId133" display="https://pbs.twimg.com/profile_banners/2752138186/1549633170"/>
    <hyperlink ref="AP29" r:id="rId134" display="https://pbs.twimg.com/profile_banners/909106325979910144/1550799371"/>
    <hyperlink ref="AP30" r:id="rId135" display="https://pbs.twimg.com/profile_banners/949557252427456513/1546065133"/>
    <hyperlink ref="AP31" r:id="rId136" display="https://pbs.twimg.com/profile_banners/2654096685/1540063505"/>
    <hyperlink ref="AP32" r:id="rId137" display="https://pbs.twimg.com/profile_banners/29769484/1502915603"/>
    <hyperlink ref="AP33" r:id="rId138" display="https://pbs.twimg.com/profile_banners/360866756/1535683980"/>
    <hyperlink ref="AP34" r:id="rId139" display="https://pbs.twimg.com/profile_banners/711895825/1358410525"/>
    <hyperlink ref="AP35" r:id="rId140" display="https://pbs.twimg.com/profile_banners/2813718253/1482963159"/>
    <hyperlink ref="AP36" r:id="rId141" display="https://pbs.twimg.com/profile_banners/43589172/1473812009"/>
    <hyperlink ref="AP37" r:id="rId142" display="https://pbs.twimg.com/profile_banners/4876406271/1541557074"/>
    <hyperlink ref="AP38" r:id="rId143" display="https://pbs.twimg.com/profile_banners/1927596390/1492113722"/>
    <hyperlink ref="AP39" r:id="rId144" display="https://pbs.twimg.com/profile_banners/4860111327/1470423818"/>
    <hyperlink ref="AP40" r:id="rId145" display="https://pbs.twimg.com/profile_banners/119980953/1547667483"/>
    <hyperlink ref="AP41" r:id="rId146" display="https://pbs.twimg.com/profile_banners/3683826974/1547643551"/>
    <hyperlink ref="AP42" r:id="rId147" display="https://pbs.twimg.com/profile_banners/911955192765018117/1530591042"/>
    <hyperlink ref="AP43" r:id="rId148" display="https://pbs.twimg.com/profile_banners/249937934/1440169061"/>
    <hyperlink ref="AP45" r:id="rId149" display="https://pbs.twimg.com/profile_banners/47723252/1552142265"/>
    <hyperlink ref="AP46" r:id="rId150" display="https://pbs.twimg.com/profile_banners/3828337337/1520433831"/>
    <hyperlink ref="AP48" r:id="rId151" display="https://pbs.twimg.com/profile_banners/164802190/1546452073"/>
    <hyperlink ref="AP49" r:id="rId152" display="https://pbs.twimg.com/profile_banners/269911114/1551742959"/>
    <hyperlink ref="AP50" r:id="rId153" display="https://pbs.twimg.com/profile_banners/2180513797/1497020012"/>
    <hyperlink ref="AP51" r:id="rId154" display="https://pbs.twimg.com/profile_banners/49860518/1545709131"/>
    <hyperlink ref="AP52" r:id="rId155" display="https://pbs.twimg.com/profile_banners/1592139283/1550917391"/>
    <hyperlink ref="AP53" r:id="rId156" display="https://pbs.twimg.com/profile_banners/345696646/1532970370"/>
    <hyperlink ref="AP54" r:id="rId157" display="https://pbs.twimg.com/profile_banners/6536022/1543426979"/>
    <hyperlink ref="AP55" r:id="rId158" display="https://pbs.twimg.com/profile_banners/25335873/1536470761"/>
    <hyperlink ref="AP56" r:id="rId159" display="https://pbs.twimg.com/profile_banners/1939666801/1532802741"/>
    <hyperlink ref="AP57" r:id="rId160" display="https://pbs.twimg.com/profile_banners/1315013377/1430010090"/>
    <hyperlink ref="AP58" r:id="rId161" display="https://pbs.twimg.com/profile_banners/2879975404/1463767200"/>
    <hyperlink ref="AP59" r:id="rId162" display="https://pbs.twimg.com/profile_banners/3293052147/1470791773"/>
    <hyperlink ref="AP60" r:id="rId163" display="https://pbs.twimg.com/profile_banners/854883769/1420904082"/>
    <hyperlink ref="AP61" r:id="rId164" display="https://pbs.twimg.com/profile_banners/839947718/1550623557"/>
    <hyperlink ref="AP62" r:id="rId165" display="https://pbs.twimg.com/profile_banners/1961260140/1409793717"/>
    <hyperlink ref="AP63" r:id="rId166" display="https://pbs.twimg.com/profile_banners/464206869/1541389821"/>
    <hyperlink ref="AP65" r:id="rId167" display="https://pbs.twimg.com/profile_banners/943474396542439425/1513779079"/>
    <hyperlink ref="AP66" r:id="rId168" display="https://pbs.twimg.com/profile_banners/3439196399/1487081685"/>
    <hyperlink ref="AP67" r:id="rId169" display="https://pbs.twimg.com/profile_banners/1019968710482817024/1532015246"/>
    <hyperlink ref="AP68" r:id="rId170" display="https://pbs.twimg.com/profile_banners/53978268/1535854751"/>
    <hyperlink ref="AP69" r:id="rId171" display="https://pbs.twimg.com/profile_banners/4896617415/1547745035"/>
    <hyperlink ref="AP70" r:id="rId172" display="https://pbs.twimg.com/profile_banners/905136352676765696/1504637748"/>
    <hyperlink ref="AP71" r:id="rId173" display="https://pbs.twimg.com/profile_banners/737142202481016832/1538216794"/>
    <hyperlink ref="AP73" r:id="rId174" display="https://pbs.twimg.com/profile_banners/275608261/1521913007"/>
    <hyperlink ref="AP74" r:id="rId175" display="https://pbs.twimg.com/profile_banners/1014058859667783681/1548841497"/>
    <hyperlink ref="AP75" r:id="rId176" display="https://pbs.twimg.com/profile_banners/57132143/1486856991"/>
    <hyperlink ref="AP76" r:id="rId177" display="https://pbs.twimg.com/profile_banners/601991657/1514080015"/>
    <hyperlink ref="AP77" r:id="rId178" display="https://pbs.twimg.com/profile_banners/1616479344/1440125510"/>
    <hyperlink ref="AP78" r:id="rId179" display="https://pbs.twimg.com/profile_banners/772213119426842624/1531845769"/>
    <hyperlink ref="AP79" r:id="rId180" display="https://pbs.twimg.com/profile_banners/612889857/1467565404"/>
    <hyperlink ref="AP80" r:id="rId181" display="https://pbs.twimg.com/profile_banners/458886657/1550518987"/>
    <hyperlink ref="AP81" r:id="rId182" display="https://pbs.twimg.com/profile_banners/463800897/1505174732"/>
    <hyperlink ref="AP82" r:id="rId183" display="https://pbs.twimg.com/profile_banners/290240603/1484575022"/>
    <hyperlink ref="AP83" r:id="rId184" display="https://pbs.twimg.com/profile_banners/870793807574343680/1543196041"/>
    <hyperlink ref="AP84" r:id="rId185" display="https://pbs.twimg.com/profile_banners/3639440113/1525492219"/>
    <hyperlink ref="AP85" r:id="rId186" display="https://pbs.twimg.com/profile_banners/701449489/1395963482"/>
    <hyperlink ref="AP86" r:id="rId187" display="https://pbs.twimg.com/profile_banners/1087952569/1482329002"/>
    <hyperlink ref="AP87" r:id="rId188" display="https://pbs.twimg.com/profile_banners/771337237979996160/1551593484"/>
    <hyperlink ref="AP88" r:id="rId189" display="https://pbs.twimg.com/profile_banners/423262212/1545893327"/>
    <hyperlink ref="AP89" r:id="rId190" display="https://pbs.twimg.com/profile_banners/799054673911103489/1520035769"/>
    <hyperlink ref="AP90" r:id="rId191" display="https://pbs.twimg.com/profile_banners/1077553273/1357850867"/>
    <hyperlink ref="AP91" r:id="rId192" display="https://pbs.twimg.com/profile_banners/33194218/1527184638"/>
    <hyperlink ref="AP92" r:id="rId193" display="https://pbs.twimg.com/profile_banners/35067567/1503259491"/>
    <hyperlink ref="AP93" r:id="rId194" display="https://pbs.twimg.com/profile_banners/387207151/1484959510"/>
    <hyperlink ref="AP94" r:id="rId195" display="https://pbs.twimg.com/profile_banners/36364582/1411608426"/>
    <hyperlink ref="AP95" r:id="rId196" display="https://pbs.twimg.com/profile_banners/817694606/1438279149"/>
    <hyperlink ref="AP96" r:id="rId197" display="https://pbs.twimg.com/profile_banners/1621927650/1453607118"/>
    <hyperlink ref="AP97" r:id="rId198" display="https://pbs.twimg.com/profile_banners/784753276050890752/1523049048"/>
    <hyperlink ref="AP98" r:id="rId199" display="https://pbs.twimg.com/profile_banners/2869102388/1546742029"/>
    <hyperlink ref="AP100" r:id="rId200" display="https://pbs.twimg.com/profile_banners/1264433760/1364120086"/>
    <hyperlink ref="AP101" r:id="rId201" display="https://pbs.twimg.com/profile_banners/244707031/1550377325"/>
    <hyperlink ref="AP102" r:id="rId202" display="https://pbs.twimg.com/profile_banners/747792023277666304/1521085134"/>
    <hyperlink ref="AP103" r:id="rId203" display="https://pbs.twimg.com/profile_banners/976571799264743427/1552077908"/>
    <hyperlink ref="AP104" r:id="rId204" display="https://pbs.twimg.com/profile_banners/310374447/1483218899"/>
    <hyperlink ref="AP105" r:id="rId205" display="https://pbs.twimg.com/profile_banners/903422578097872896/1546472474"/>
    <hyperlink ref="AP107" r:id="rId206" display="https://pbs.twimg.com/profile_banners/506235901/1541614198"/>
    <hyperlink ref="AP108" r:id="rId207" display="https://pbs.twimg.com/profile_banners/10875712/1519246419"/>
    <hyperlink ref="AP109" r:id="rId208" display="https://pbs.twimg.com/profile_banners/90003900/1546363461"/>
    <hyperlink ref="AP110" r:id="rId209" display="https://pbs.twimg.com/profile_banners/1477973132/1543093881"/>
    <hyperlink ref="AP113" r:id="rId210" display="https://pbs.twimg.com/profile_banners/2231464708/1398248214"/>
    <hyperlink ref="AP114" r:id="rId211" display="https://pbs.twimg.com/profile_banners/2963255901/1548029592"/>
    <hyperlink ref="AP115" r:id="rId212" display="https://pbs.twimg.com/profile_banners/529754072/1546908479"/>
    <hyperlink ref="AP117" r:id="rId213" display="https://pbs.twimg.com/profile_banners/287318080/1548738340"/>
    <hyperlink ref="AP118" r:id="rId214" display="https://pbs.twimg.com/profile_banners/466519119/1532522773"/>
    <hyperlink ref="AP119" r:id="rId215" display="https://pbs.twimg.com/profile_banners/357925862/1541020975"/>
    <hyperlink ref="AP120" r:id="rId216" display="https://pbs.twimg.com/profile_banners/200715240/1525141489"/>
    <hyperlink ref="AP121" r:id="rId217" display="https://pbs.twimg.com/profile_banners/167800731/1359898186"/>
    <hyperlink ref="AP122" r:id="rId218" display="https://pbs.twimg.com/profile_banners/455728447/1398781177"/>
    <hyperlink ref="AP123" r:id="rId219" display="https://pbs.twimg.com/profile_banners/188355421/1497933412"/>
    <hyperlink ref="AP124" r:id="rId220" display="https://pbs.twimg.com/profile_banners/761291297491656704/1540824201"/>
    <hyperlink ref="AP125" r:id="rId221" display="https://pbs.twimg.com/profile_banners/1075317048/1512974219"/>
    <hyperlink ref="AP126" r:id="rId222" display="https://pbs.twimg.com/profile_banners/298117286/1525653209"/>
    <hyperlink ref="AP127" r:id="rId223" display="https://pbs.twimg.com/profile_banners/47456965/1546957955"/>
    <hyperlink ref="AP128" r:id="rId224" display="https://pbs.twimg.com/profile_banners/13320192/1541799498"/>
    <hyperlink ref="AP130" r:id="rId225" display="https://pbs.twimg.com/profile_banners/3329617715/1462180909"/>
    <hyperlink ref="AP131" r:id="rId226" display="https://pbs.twimg.com/profile_banners/33814499/1546623450"/>
    <hyperlink ref="AP132" r:id="rId227" display="https://pbs.twimg.com/profile_banners/246626420/1451707422"/>
    <hyperlink ref="AP133" r:id="rId228" display="https://pbs.twimg.com/profile_banners/2605915508/1522097627"/>
    <hyperlink ref="AP134" r:id="rId229" display="https://pbs.twimg.com/profile_banners/74887784/1549916627"/>
    <hyperlink ref="AP136" r:id="rId230" display="https://pbs.twimg.com/profile_banners/371380172/1541194733"/>
    <hyperlink ref="AP137" r:id="rId231" display="https://pbs.twimg.com/profile_banners/4014898939/1446091967"/>
    <hyperlink ref="AP138" r:id="rId232" display="https://pbs.twimg.com/profile_banners/343738771/1551150155"/>
    <hyperlink ref="AP139" r:id="rId233" display="https://pbs.twimg.com/profile_banners/23602737/1515947929"/>
    <hyperlink ref="AP140" r:id="rId234" display="https://pbs.twimg.com/profile_banners/864648191001722880/1498760414"/>
    <hyperlink ref="AP141" r:id="rId235" display="https://pbs.twimg.com/profile_banners/899777510237450240/1551637289"/>
    <hyperlink ref="AP142" r:id="rId236" display="https://pbs.twimg.com/profile_banners/3054297324/1510149424"/>
    <hyperlink ref="AP143" r:id="rId237" display="https://pbs.twimg.com/profile_banners/2919063154/1523713167"/>
    <hyperlink ref="AP144" r:id="rId238" display="https://pbs.twimg.com/profile_banners/1977261344/1502545732"/>
    <hyperlink ref="AP145" r:id="rId239" display="https://pbs.twimg.com/profile_banners/27986621/1516493857"/>
    <hyperlink ref="AP146" r:id="rId240" display="https://pbs.twimg.com/profile_banners/2568091634/1493327893"/>
    <hyperlink ref="AP147" r:id="rId241" display="https://pbs.twimg.com/profile_banners/327326387/1526843588"/>
    <hyperlink ref="AP148" r:id="rId242" display="https://pbs.twimg.com/profile_banners/869427400433684480/1512838238"/>
    <hyperlink ref="AP149" r:id="rId243" display="https://pbs.twimg.com/profile_banners/3242758916/1521074421"/>
    <hyperlink ref="AP150" r:id="rId244" display="https://pbs.twimg.com/profile_banners/1239028674/1548639554"/>
    <hyperlink ref="AP151" r:id="rId245" display="https://pbs.twimg.com/profile_banners/35797109/1544995480"/>
    <hyperlink ref="AP152" r:id="rId246" display="https://pbs.twimg.com/profile_banners/2648535199/1542378429"/>
    <hyperlink ref="AP153" r:id="rId247" display="https://pbs.twimg.com/profile_banners/731500745124630529/1550710787"/>
    <hyperlink ref="AP154" r:id="rId248" display="https://pbs.twimg.com/profile_banners/1589367504/1528740753"/>
    <hyperlink ref="AP155" r:id="rId249" display="https://pbs.twimg.com/profile_banners/19206974/1431911607"/>
    <hyperlink ref="AP156" r:id="rId250" display="https://pbs.twimg.com/profile_banners/940310786672676864/1522485277"/>
    <hyperlink ref="AP157" r:id="rId251" display="https://pbs.twimg.com/profile_banners/108293001/1397309846"/>
    <hyperlink ref="AP158" r:id="rId252" display="https://pbs.twimg.com/profile_banners/751419838384537600/1515873906"/>
    <hyperlink ref="AP159" r:id="rId253" display="https://pbs.twimg.com/profile_banners/852151089956888576/1547675651"/>
    <hyperlink ref="AP160" r:id="rId254" display="https://pbs.twimg.com/profile_banners/497642612/1500909969"/>
    <hyperlink ref="AP161" r:id="rId255" display="https://pbs.twimg.com/profile_banners/16320083/1463767298"/>
    <hyperlink ref="AP162" r:id="rId256" display="https://pbs.twimg.com/profile_banners/2392822814/1487759353"/>
    <hyperlink ref="AP163" r:id="rId257" display="https://pbs.twimg.com/profile_banners/719337869798604801/1460342219"/>
    <hyperlink ref="AP164" r:id="rId258" display="https://pbs.twimg.com/profile_banners/2381181672/1519346985"/>
    <hyperlink ref="AP165" r:id="rId259" display="https://pbs.twimg.com/profile_banners/1099680470/1399161204"/>
    <hyperlink ref="AP167" r:id="rId260" display="https://pbs.twimg.com/profile_banners/2978236474/1476108252"/>
    <hyperlink ref="AP169" r:id="rId261" display="https://pbs.twimg.com/profile_banners/613567153/1499816608"/>
    <hyperlink ref="AP170" r:id="rId262" display="https://pbs.twimg.com/profile_banners/357662897/1465145367"/>
    <hyperlink ref="AP171" r:id="rId263" display="https://pbs.twimg.com/profile_banners/182213271/1437509750"/>
    <hyperlink ref="AP172" r:id="rId264" display="https://pbs.twimg.com/profile_banners/963774992/1503033970"/>
    <hyperlink ref="AP173" r:id="rId265" display="https://pbs.twimg.com/profile_banners/1065070534587645952/1542767681"/>
    <hyperlink ref="AP174" r:id="rId266" display="https://pbs.twimg.com/profile_banners/3996565154/1538290094"/>
    <hyperlink ref="AP175" r:id="rId267" display="https://pbs.twimg.com/profile_banners/537664177/1540521030"/>
    <hyperlink ref="AP176" r:id="rId268" display="https://pbs.twimg.com/profile_banners/908489512589787137/1511130437"/>
    <hyperlink ref="AP177" r:id="rId269" display="https://pbs.twimg.com/profile_banners/2997241022/1529607481"/>
    <hyperlink ref="AP178" r:id="rId270" display="https://pbs.twimg.com/profile_banners/258655281/1541791011"/>
    <hyperlink ref="AP179" r:id="rId271" display="https://pbs.twimg.com/profile_banners/18009961/1548525115"/>
    <hyperlink ref="AP180" r:id="rId272" display="https://pbs.twimg.com/profile_banners/197269838/1544377232"/>
    <hyperlink ref="AP181" r:id="rId273" display="https://pbs.twimg.com/profile_banners/702356664/1471633638"/>
    <hyperlink ref="AP182" r:id="rId274" display="https://pbs.twimg.com/profile_banners/414468434/1545849877"/>
    <hyperlink ref="AP183" r:id="rId275" display="https://pbs.twimg.com/profile_banners/923159971684147200/1525226579"/>
    <hyperlink ref="AP184" r:id="rId276" display="https://pbs.twimg.com/profile_banners/278698750/1547900089"/>
    <hyperlink ref="AP185" r:id="rId277" display="https://pbs.twimg.com/profile_banners/925569958733537280/1538702351"/>
    <hyperlink ref="AV4" r:id="rId278" display="http://abs.twimg.com/images/themes/theme14/bg.gif"/>
    <hyperlink ref="AV5" r:id="rId279" display="http://abs.twimg.com/images/themes/theme1/bg.png"/>
    <hyperlink ref="AV6" r:id="rId280" display="http://abs.twimg.com/images/themes/theme19/bg.gif"/>
    <hyperlink ref="AV7" r:id="rId281" display="http://abs.twimg.com/images/themes/theme5/bg.gif"/>
    <hyperlink ref="AV8" r:id="rId282" display="http://abs.twimg.com/images/themes/theme1/bg.png"/>
    <hyperlink ref="AV9" r:id="rId283" display="http://abs.twimg.com/images/themes/theme13/bg.gif"/>
    <hyperlink ref="AV13" r:id="rId284" display="http://abs.twimg.com/images/themes/theme1/bg.png"/>
    <hyperlink ref="AV14" r:id="rId285" display="http://abs.twimg.com/images/themes/theme1/bg.png"/>
    <hyperlink ref="AV15" r:id="rId286" display="http://abs.twimg.com/images/themes/theme9/bg.gif"/>
    <hyperlink ref="AV16" r:id="rId287" display="http://abs.twimg.com/images/themes/theme5/bg.gif"/>
    <hyperlink ref="AV17" r:id="rId288" display="http://abs.twimg.com/images/themes/theme13/bg.gif"/>
    <hyperlink ref="AV18" r:id="rId289" display="http://abs.twimg.com/images/themes/theme1/bg.png"/>
    <hyperlink ref="AV19" r:id="rId290" display="http://abs.twimg.com/images/themes/theme19/bg.gif"/>
    <hyperlink ref="AV20" r:id="rId291" display="http://abs.twimg.com/images/themes/theme1/bg.png"/>
    <hyperlink ref="AV21" r:id="rId292" display="http://abs.twimg.com/images/themes/theme4/bg.gif"/>
    <hyperlink ref="AV22" r:id="rId293" display="http://abs.twimg.com/images/themes/theme1/bg.png"/>
    <hyperlink ref="AV23" r:id="rId294" display="http://abs.twimg.com/images/themes/theme1/bg.png"/>
    <hyperlink ref="AV24" r:id="rId295" display="http://abs.twimg.com/images/themes/theme1/bg.png"/>
    <hyperlink ref="AV25" r:id="rId296" display="http://abs.twimg.com/images/themes/theme1/bg.png"/>
    <hyperlink ref="AV27" r:id="rId297" display="http://abs.twimg.com/images/themes/theme9/bg.gif"/>
    <hyperlink ref="AV28" r:id="rId298" display="http://abs.twimg.com/images/themes/theme11/bg.gif"/>
    <hyperlink ref="AV30" r:id="rId299" display="http://abs.twimg.com/images/themes/theme1/bg.png"/>
    <hyperlink ref="AV31" r:id="rId300" display="http://abs.twimg.com/images/themes/theme1/bg.png"/>
    <hyperlink ref="AV32" r:id="rId301" display="http://abs.twimg.com/images/themes/theme16/bg.gif"/>
    <hyperlink ref="AV33" r:id="rId302" display="http://abs.twimg.com/images/themes/theme1/bg.png"/>
    <hyperlink ref="AV34" r:id="rId303" display="http://abs.twimg.com/images/themes/theme12/bg.gif"/>
    <hyperlink ref="AV35" r:id="rId304" display="http://abs.twimg.com/images/themes/theme1/bg.png"/>
    <hyperlink ref="AV36" r:id="rId305" display="http://abs.twimg.com/images/themes/theme9/bg.gif"/>
    <hyperlink ref="AV37" r:id="rId306" display="http://abs.twimg.com/images/themes/theme1/bg.png"/>
    <hyperlink ref="AV38" r:id="rId307" display="http://abs.twimg.com/images/themes/theme1/bg.png"/>
    <hyperlink ref="AV40" r:id="rId308" display="http://abs.twimg.com/images/themes/theme19/bg.gif"/>
    <hyperlink ref="AV41" r:id="rId309" display="http://abs.twimg.com/images/themes/theme1/bg.png"/>
    <hyperlink ref="AV42" r:id="rId310" display="http://abs.twimg.com/images/themes/theme1/bg.png"/>
    <hyperlink ref="AV43" r:id="rId311" display="http://abs.twimg.com/images/themes/theme1/bg.png"/>
    <hyperlink ref="AV44" r:id="rId312" display="http://abs.twimg.com/images/themes/theme1/bg.png"/>
    <hyperlink ref="AV45" r:id="rId313" display="http://abs.twimg.com/images/themes/theme5/bg.gif"/>
    <hyperlink ref="AV46" r:id="rId314" display="http://abs.twimg.com/images/themes/theme1/bg.png"/>
    <hyperlink ref="AV47" r:id="rId315" display="http://abs.twimg.com/images/themes/theme1/bg.png"/>
    <hyperlink ref="AV48" r:id="rId316" display="http://abs.twimg.com/images/themes/theme16/bg.gif"/>
    <hyperlink ref="AV49" r:id="rId317" display="http://abs.twimg.com/images/themes/theme1/bg.png"/>
    <hyperlink ref="AV50" r:id="rId318" display="http://abs.twimg.com/images/themes/theme1/bg.png"/>
    <hyperlink ref="AV51" r:id="rId319" display="http://abs.twimg.com/images/themes/theme5/bg.gif"/>
    <hyperlink ref="AV52" r:id="rId320" display="http://abs.twimg.com/images/themes/theme15/bg.png"/>
    <hyperlink ref="AV53" r:id="rId321" display="http://abs.twimg.com/images/themes/theme14/bg.gif"/>
    <hyperlink ref="AV54" r:id="rId322" display="http://abs.twimg.com/images/themes/theme18/bg.gif"/>
    <hyperlink ref="AV55" r:id="rId323" display="http://abs.twimg.com/images/themes/theme1/bg.png"/>
    <hyperlink ref="AV56" r:id="rId324" display="http://abs.twimg.com/images/themes/theme1/bg.png"/>
    <hyperlink ref="AV57" r:id="rId325" display="http://abs.twimg.com/images/themes/theme1/bg.png"/>
    <hyperlink ref="AV58" r:id="rId326" display="http://abs.twimg.com/images/themes/theme1/bg.png"/>
    <hyperlink ref="AV59" r:id="rId327" display="http://abs.twimg.com/images/themes/theme1/bg.png"/>
    <hyperlink ref="AV60" r:id="rId328" display="http://abs.twimg.com/images/themes/theme1/bg.png"/>
    <hyperlink ref="AV61" r:id="rId329" display="http://abs.twimg.com/images/themes/theme19/bg.gif"/>
    <hyperlink ref="AV62" r:id="rId330" display="http://abs.twimg.com/images/themes/theme1/bg.png"/>
    <hyperlink ref="AV63" r:id="rId331" display="http://abs.twimg.com/images/themes/theme14/bg.gif"/>
    <hyperlink ref="AV64" r:id="rId332" display="http://abs.twimg.com/images/themes/theme1/bg.png"/>
    <hyperlink ref="AV65" r:id="rId333" display="http://abs.twimg.com/images/themes/theme1/bg.png"/>
    <hyperlink ref="AV66" r:id="rId334" display="http://abs.twimg.com/images/themes/theme1/bg.png"/>
    <hyperlink ref="AV67" r:id="rId335" display="http://abs.twimg.com/images/themes/theme1/bg.png"/>
    <hyperlink ref="AV68" r:id="rId336" display="http://abs.twimg.com/images/themes/theme12/bg.gif"/>
    <hyperlink ref="AV73" r:id="rId337" display="http://abs.twimg.com/images/themes/theme9/bg.gif"/>
    <hyperlink ref="AV74" r:id="rId338" display="http://abs.twimg.com/images/themes/theme1/bg.png"/>
    <hyperlink ref="AV75" r:id="rId339" display="http://abs.twimg.com/images/themes/theme1/bg.png"/>
    <hyperlink ref="AV76" r:id="rId340" display="http://abs.twimg.com/images/themes/theme13/bg.gif"/>
    <hyperlink ref="AV77" r:id="rId341" display="http://abs.twimg.com/images/themes/theme1/bg.png"/>
    <hyperlink ref="AV79" r:id="rId342" display="http://abs.twimg.com/images/themes/theme10/bg.gif"/>
    <hyperlink ref="AV80" r:id="rId343" display="http://abs.twimg.com/images/themes/theme1/bg.png"/>
    <hyperlink ref="AV81" r:id="rId344" display="http://abs.twimg.com/images/themes/theme1/bg.png"/>
    <hyperlink ref="AV82" r:id="rId345" display="http://abs.twimg.com/images/themes/theme10/bg.gif"/>
    <hyperlink ref="AV83" r:id="rId346" display="http://abs.twimg.com/images/themes/theme1/bg.png"/>
    <hyperlink ref="AV84" r:id="rId347" display="http://abs.twimg.com/images/themes/theme1/bg.png"/>
    <hyperlink ref="AV85" r:id="rId348" display="http://abs.twimg.com/images/themes/theme1/bg.png"/>
    <hyperlink ref="AV86" r:id="rId349" display="http://abs.twimg.com/images/themes/theme1/bg.png"/>
    <hyperlink ref="AV88" r:id="rId350" display="http://abs.twimg.com/images/themes/theme1/bg.png"/>
    <hyperlink ref="AV90" r:id="rId351" display="http://abs.twimg.com/images/themes/theme1/bg.png"/>
    <hyperlink ref="AV91" r:id="rId352" display="http://abs.twimg.com/images/themes/theme1/bg.png"/>
    <hyperlink ref="AV92" r:id="rId353" display="http://abs.twimg.com/images/themes/theme1/bg.png"/>
    <hyperlink ref="AV93" r:id="rId354" display="http://abs.twimg.com/images/themes/theme1/bg.png"/>
    <hyperlink ref="AV94" r:id="rId355" display="http://abs.twimg.com/images/themes/theme2/bg.gif"/>
    <hyperlink ref="AV95" r:id="rId356" display="http://abs.twimg.com/images/themes/theme1/bg.png"/>
    <hyperlink ref="AV96" r:id="rId357" display="http://abs.twimg.com/images/themes/theme1/bg.png"/>
    <hyperlink ref="AV98" r:id="rId358" display="http://abs.twimg.com/images/themes/theme1/bg.png"/>
    <hyperlink ref="AV99" r:id="rId359" display="http://abs.twimg.com/images/themes/theme1/bg.png"/>
    <hyperlink ref="AV100" r:id="rId360" display="http://abs.twimg.com/images/themes/theme11/bg.gif"/>
    <hyperlink ref="AV101" r:id="rId361" display="http://abs.twimg.com/images/themes/theme16/bg.gif"/>
    <hyperlink ref="AV102" r:id="rId362" display="http://abs.twimg.com/images/themes/theme1/bg.png"/>
    <hyperlink ref="AV104" r:id="rId363" display="http://abs.twimg.com/images/themes/theme1/bg.png"/>
    <hyperlink ref="AV106" r:id="rId364" display="http://abs.twimg.com/images/themes/theme16/bg.gif"/>
    <hyperlink ref="AV107" r:id="rId365" display="http://abs.twimg.com/images/themes/theme1/bg.png"/>
    <hyperlink ref="AV108" r:id="rId366" display="http://abs.twimg.com/images/themes/theme2/bg.gif"/>
    <hyperlink ref="AV109" r:id="rId367" display="http://abs.twimg.com/images/themes/theme11/bg.gif"/>
    <hyperlink ref="AV110" r:id="rId368" display="http://abs.twimg.com/images/themes/theme18/bg.gif"/>
    <hyperlink ref="AV113" r:id="rId369" display="http://abs.twimg.com/images/themes/theme1/bg.png"/>
    <hyperlink ref="AV114" r:id="rId370" display="http://abs.twimg.com/images/themes/theme1/bg.png"/>
    <hyperlink ref="AV115" r:id="rId371" display="http://abs.twimg.com/images/themes/theme14/bg.gif"/>
    <hyperlink ref="AV117" r:id="rId372" display="http://abs.twimg.com/images/themes/theme13/bg.gif"/>
    <hyperlink ref="AV118" r:id="rId373" display="http://abs.twimg.com/images/themes/theme1/bg.png"/>
    <hyperlink ref="AV119" r:id="rId374" display="http://abs.twimg.com/images/themes/theme17/bg.gif"/>
    <hyperlink ref="AV120" r:id="rId375" display="http://abs.twimg.com/images/themes/theme1/bg.png"/>
    <hyperlink ref="AV121" r:id="rId376" display="http://abs.twimg.com/images/themes/theme13/bg.gif"/>
    <hyperlink ref="AV122" r:id="rId377" display="http://abs.twimg.com/images/themes/theme1/bg.png"/>
    <hyperlink ref="AV123" r:id="rId378" display="http://abs.twimg.com/images/themes/theme14/bg.gif"/>
    <hyperlink ref="AV124" r:id="rId379" display="http://abs.twimg.com/images/themes/theme1/bg.png"/>
    <hyperlink ref="AV125" r:id="rId380" display="http://abs.twimg.com/images/themes/theme1/bg.png"/>
    <hyperlink ref="AV126" r:id="rId381" display="http://abs.twimg.com/images/themes/theme1/bg.png"/>
    <hyperlink ref="AV127" r:id="rId382" display="http://abs.twimg.com/images/themes/theme14/bg.gif"/>
    <hyperlink ref="AV128" r:id="rId383" display="http://abs.twimg.com/images/themes/theme15/bg.png"/>
    <hyperlink ref="AV129" r:id="rId384" display="http://abs.twimg.com/images/themes/theme1/bg.png"/>
    <hyperlink ref="AV130" r:id="rId385" display="http://abs.twimg.com/images/themes/theme1/bg.png"/>
    <hyperlink ref="AV131" r:id="rId386" display="http://abs.twimg.com/images/themes/theme16/bg.gif"/>
    <hyperlink ref="AV132" r:id="rId387" display="http://abs.twimg.com/images/themes/theme1/bg.png"/>
    <hyperlink ref="AV133" r:id="rId388" display="http://abs.twimg.com/images/themes/theme1/bg.png"/>
    <hyperlink ref="AV134" r:id="rId389" display="http://abs.twimg.com/images/themes/theme1/bg.png"/>
    <hyperlink ref="AV136" r:id="rId390" display="http://abs.twimg.com/images/themes/theme1/bg.png"/>
    <hyperlink ref="AV137" r:id="rId391" display="http://abs.twimg.com/images/themes/theme1/bg.png"/>
    <hyperlink ref="AV138" r:id="rId392" display="http://abs.twimg.com/images/themes/theme10/bg.gif"/>
    <hyperlink ref="AV139" r:id="rId393" display="http://abs.twimg.com/images/themes/theme1/bg.png"/>
    <hyperlink ref="AV142" r:id="rId394" display="http://abs.twimg.com/images/themes/theme1/bg.png"/>
    <hyperlink ref="AV143" r:id="rId395" display="http://abs.twimg.com/images/themes/theme15/bg.png"/>
    <hyperlink ref="AV144" r:id="rId396" display="http://abs.twimg.com/images/themes/theme1/bg.png"/>
    <hyperlink ref="AV145" r:id="rId397" display="http://abs.twimg.com/images/themes/theme19/bg.gif"/>
    <hyperlink ref="AV146" r:id="rId398" display="http://abs.twimg.com/images/themes/theme1/bg.png"/>
    <hyperlink ref="AV147" r:id="rId399" display="http://abs.twimg.com/images/themes/theme1/bg.png"/>
    <hyperlink ref="AV148" r:id="rId400" display="http://abs.twimg.com/images/themes/theme1/bg.png"/>
    <hyperlink ref="AV149" r:id="rId401" display="http://abs.twimg.com/images/themes/theme1/bg.png"/>
    <hyperlink ref="AV150" r:id="rId402" display="http://abs.twimg.com/images/themes/theme1/bg.png"/>
    <hyperlink ref="AV151" r:id="rId403" display="http://abs.twimg.com/images/themes/theme17/bg.gif"/>
    <hyperlink ref="AV152" r:id="rId404" display="http://abs.twimg.com/images/themes/theme1/bg.png"/>
    <hyperlink ref="AV153" r:id="rId405" display="http://abs.twimg.com/images/themes/theme1/bg.png"/>
    <hyperlink ref="AV154" r:id="rId406" display="http://abs.twimg.com/images/themes/theme1/bg.png"/>
    <hyperlink ref="AV155" r:id="rId407" display="http://abs.twimg.com/images/themes/theme13/bg.gif"/>
    <hyperlink ref="AV156" r:id="rId408" display="http://abs.twimg.com/images/themes/theme1/bg.png"/>
    <hyperlink ref="AV157" r:id="rId409" display="http://abs.twimg.com/images/themes/theme2/bg.gif"/>
    <hyperlink ref="AV159" r:id="rId410" display="http://abs.twimg.com/images/themes/theme1/bg.png"/>
    <hyperlink ref="AV160" r:id="rId411" display="http://abs.twimg.com/images/themes/theme1/bg.png"/>
    <hyperlink ref="AV161" r:id="rId412" display="http://abs.twimg.com/images/themes/theme4/bg.gif"/>
    <hyperlink ref="AV162" r:id="rId413" display="http://abs.twimg.com/images/themes/theme1/bg.png"/>
    <hyperlink ref="AV164" r:id="rId414" display="http://abs.twimg.com/images/themes/theme1/bg.png"/>
    <hyperlink ref="AV165" r:id="rId415" display="http://abs.twimg.com/images/themes/theme6/bg.gif"/>
    <hyperlink ref="AV166" r:id="rId416" display="http://abs.twimg.com/images/themes/theme1/bg.png"/>
    <hyperlink ref="AV167" r:id="rId417" display="http://abs.twimg.com/images/themes/theme1/bg.png"/>
    <hyperlink ref="AV168" r:id="rId418" display="http://abs.twimg.com/images/themes/theme1/bg.png"/>
    <hyperlink ref="AV169" r:id="rId419" display="http://abs.twimg.com/images/themes/theme1/bg.png"/>
    <hyperlink ref="AV170" r:id="rId420" display="http://abs.twimg.com/images/themes/theme7/bg.gif"/>
    <hyperlink ref="AV171" r:id="rId421" display="http://abs.twimg.com/images/themes/theme1/bg.png"/>
    <hyperlink ref="AV172" r:id="rId422" display="http://abs.twimg.com/images/themes/theme1/bg.png"/>
    <hyperlink ref="AV173" r:id="rId423" display="http://abs.twimg.com/images/themes/theme1/bg.png"/>
    <hyperlink ref="AV174" r:id="rId424" display="http://abs.twimg.com/images/themes/theme1/bg.png"/>
    <hyperlink ref="AV175" r:id="rId425" display="http://abs.twimg.com/images/themes/theme9/bg.gif"/>
    <hyperlink ref="AV176" r:id="rId426" display="http://abs.twimg.com/images/themes/theme1/bg.png"/>
    <hyperlink ref="AV177" r:id="rId427" display="http://abs.twimg.com/images/themes/theme1/bg.png"/>
    <hyperlink ref="AV178" r:id="rId428" display="http://abs.twimg.com/images/themes/theme1/bg.png"/>
    <hyperlink ref="AV179" r:id="rId429" display="http://abs.twimg.com/images/themes/theme14/bg.gif"/>
    <hyperlink ref="AV180" r:id="rId430" display="http://abs.twimg.com/images/themes/theme7/bg.gif"/>
    <hyperlink ref="AV181" r:id="rId431" display="http://abs.twimg.com/images/themes/theme4/bg.gif"/>
    <hyperlink ref="AV182" r:id="rId432" display="http://abs.twimg.com/images/themes/theme1/bg.png"/>
    <hyperlink ref="AV183" r:id="rId433" display="http://abs.twimg.com/images/themes/theme1/bg.png"/>
    <hyperlink ref="AV184" r:id="rId434" display="http://abs.twimg.com/images/themes/theme7/bg.gif"/>
    <hyperlink ref="G3" r:id="rId435" display="http://pbs.twimg.com/profile_images/1080169596202577920/eYqWbdAa_normal.jpg"/>
    <hyperlink ref="G4" r:id="rId436" display="http://pbs.twimg.com/profile_images/936272621808664582/IUL53lxh_normal.jpg"/>
    <hyperlink ref="G5" r:id="rId437" display="http://pbs.twimg.com/profile_images/1100980648129581057/RoJ9RFqC_normal.png"/>
    <hyperlink ref="G6" r:id="rId438" display="http://pbs.twimg.com/profile_images/790663045345312768/p_yzEcTp_normal.jpg"/>
    <hyperlink ref="G7" r:id="rId439" display="http://pbs.twimg.com/profile_images/1054185565321658368/ExgNOhkT_normal.jpg"/>
    <hyperlink ref="G8" r:id="rId440" display="http://pbs.twimg.com/profile_images/1081251102022983680/C4TM4AL0_normal.jpg"/>
    <hyperlink ref="G9" r:id="rId441" display="http://pbs.twimg.com/profile_images/1092807740307705858/HTeUTy8-_normal.jpg"/>
    <hyperlink ref="G10" r:id="rId442" display="http://pbs.twimg.com/profile_images/1103761613251899394/lmaKVaqr_normal.png"/>
    <hyperlink ref="G11" r:id="rId443" display="http://pbs.twimg.com/profile_images/997950374890815488/ILj7EwQi_normal.jpg"/>
    <hyperlink ref="G12" r:id="rId444" display="http://pbs.twimg.com/profile_images/925321899588153344/BwCAX-iW_normal.jpg"/>
    <hyperlink ref="G13" r:id="rId445" display="http://pbs.twimg.com/profile_images/1078403549590097920/JpwskP_9_normal.jpg"/>
    <hyperlink ref="G14" r:id="rId446" display="http://pbs.twimg.com/profile_images/750327253679104000/WZiemakZ_normal.jpg"/>
    <hyperlink ref="G15" r:id="rId447" display="http://pbs.twimg.com/profile_images/859821470834405380/1BNVxnrC_normal.jpg"/>
    <hyperlink ref="G16" r:id="rId448" display="http://pbs.twimg.com/profile_images/422892352613527552/gWov1K26_normal.png"/>
    <hyperlink ref="G17" r:id="rId449" display="http://pbs.twimg.com/profile_images/980773399290044418/eQq4-wMR_normal.jpg"/>
    <hyperlink ref="G18" r:id="rId450" display="http://pbs.twimg.com/profile_images/1099725209081245696/52fQVpUy_normal.png"/>
    <hyperlink ref="G19" r:id="rId451" display="http://pbs.twimg.com/profile_images/862398117920092161/rXSV2rW1_normal.jpg"/>
    <hyperlink ref="G20" r:id="rId452" display="http://pbs.twimg.com/profile_images/936310361824804865/E9V3VoEE_normal.jpg"/>
    <hyperlink ref="G21" r:id="rId453" display="http://pbs.twimg.com/profile_images/3095677004/56519b94e2d13c32d948cdaf5d429879_normal.jpeg"/>
    <hyperlink ref="G22" r:id="rId454" display="http://pbs.twimg.com/profile_images/622397198039412736/DF4GknMg_normal.jpg"/>
    <hyperlink ref="G23" r:id="rId455" display="http://pbs.twimg.com/profile_images/792708328233336832/eoXooqAX_normal.jpg"/>
    <hyperlink ref="G24" r:id="rId456" display="http://pbs.twimg.com/profile_images/447272511747526656/vl21lxoc_normal.jpeg"/>
    <hyperlink ref="G25" r:id="rId457" display="http://pbs.twimg.com/profile_images/597156578039623680/nspeXeUb_normal.jpg"/>
    <hyperlink ref="G26" r:id="rId458" display="http://pbs.twimg.com/profile_images/1063990581209247744/chq_bGSN_normal.jpg"/>
    <hyperlink ref="G27" r:id="rId459" display="http://pbs.twimg.com/profile_images/186615608/dl_normal.jpg"/>
    <hyperlink ref="G28" r:id="rId460" display="http://pbs.twimg.com/profile_images/1102734965123571713/H0rshm2Y_normal.png"/>
    <hyperlink ref="G29" r:id="rId461" display="http://pbs.twimg.com/profile_images/1007073185416740866/4H1EcgSx_normal.jpg"/>
    <hyperlink ref="G30" r:id="rId462" display="http://pbs.twimg.com/profile_images/1020425821897441281/OQPn_TVj_normal.jpg"/>
    <hyperlink ref="G31" r:id="rId463" display="http://pbs.twimg.com/profile_images/894324163699200002/WHZuu5LM_normal.jpg"/>
    <hyperlink ref="G32" r:id="rId464" display="http://pbs.twimg.com/profile_images/1010664868448382976/Ne-hpPe4_normal.jpg"/>
    <hyperlink ref="G33" r:id="rId465" display="http://pbs.twimg.com/profile_images/830866153639665664/CMO7F2j1_normal.jpg"/>
    <hyperlink ref="G34" r:id="rId466" display="http://pbs.twimg.com/profile_images/841853473536663552/KnnHMTv6_normal.jpg"/>
    <hyperlink ref="G35" r:id="rId467" display="http://pbs.twimg.com/profile_images/1003633150918967296/lhVnnFIL_normal.jpg"/>
    <hyperlink ref="G36" r:id="rId468" display="http://pbs.twimg.com/profile_images/890921299496882176/2PCE2IWj_normal.jpg"/>
    <hyperlink ref="G37" r:id="rId469" display="http://pbs.twimg.com/profile_images/1057439063534432256/pFNxlcdg_normal.jpg"/>
    <hyperlink ref="G38" r:id="rId470" display="http://pbs.twimg.com/profile_images/852613170212491264/sscoho3e_normal.jpg"/>
    <hyperlink ref="G39" r:id="rId471" display="http://pbs.twimg.com/profile_images/876635049734447104/DnbiMPF7_normal.jpg"/>
    <hyperlink ref="G40" r:id="rId472" display="http://pbs.twimg.com/profile_images/1033777570964094976/xjUaXUh__normal.jpg"/>
    <hyperlink ref="G41" r:id="rId473" display="http://pbs.twimg.com/profile_images/1026888094207815680/KklvE4Gt_normal.jpg"/>
    <hyperlink ref="G42" r:id="rId474" display="http://pbs.twimg.com/profile_images/1013441717461225472/8syOvGPf_normal.jpg"/>
    <hyperlink ref="G43" r:id="rId475" display="http://pbs.twimg.com/profile_images/802530676079730688/gBISa0qS_normal.jpg"/>
    <hyperlink ref="G44" r:id="rId476" display="http://pbs.twimg.com/profile_images/378800000484487400/35e7049f8026a9d73e4f115809ca71c9_normal.jpeg"/>
    <hyperlink ref="G45" r:id="rId477" display="http://pbs.twimg.com/profile_images/1104390818662617088/Xb_BTgJf_normal.jpg"/>
    <hyperlink ref="G46" r:id="rId478" display="http://pbs.twimg.com/profile_images/1074876818065408000/_zHet-mU_normal.jpg"/>
    <hyperlink ref="G47" r:id="rId479" display="http://pbs.twimg.com/profile_images/843844418780127232/uqDU6HAS_normal.jpg"/>
    <hyperlink ref="G48" r:id="rId480" display="http://pbs.twimg.com/profile_images/1073670898228457472/t4e3yb99_normal.jpg"/>
    <hyperlink ref="G49" r:id="rId481" display="http://pbs.twimg.com/profile_images/827248156031213568/yztdVqJ2_normal.jpg"/>
    <hyperlink ref="G50" r:id="rId482" display="http://pbs.twimg.com/profile_images/985143206164787200/FxIj2W7-_normal.jpg"/>
    <hyperlink ref="G51" r:id="rId483" display="http://pbs.twimg.com/profile_images/1076660238110076928/5jF2rnzi_normal.jpg"/>
    <hyperlink ref="G52" r:id="rId484" display="http://pbs.twimg.com/profile_images/1099103242657632256/x_qihOzI_normal.png"/>
    <hyperlink ref="G53" r:id="rId485" display="http://pbs.twimg.com/profile_images/948059387519754240/Dl0au_Va_normal.jpg"/>
    <hyperlink ref="G54" r:id="rId486" display="http://pbs.twimg.com/profile_images/1079066279607033856/O7_eNh1R_normal.jpg"/>
    <hyperlink ref="G55" r:id="rId487" display="http://pbs.twimg.com/profile_images/487808913970982912/fVEVYt5D_normal.jpeg"/>
    <hyperlink ref="G56" r:id="rId488" display="http://pbs.twimg.com/profile_images/378800000565099878/5e4f9c6cbb9c4dbb7d339fca49f8db45_normal.jpeg"/>
    <hyperlink ref="G57" r:id="rId489" display="http://pbs.twimg.com/profile_images/3448834773/d1afd2c316a8ded23fa23d36889c8e64_normal.jpeg"/>
    <hyperlink ref="G58" r:id="rId490" display="http://pbs.twimg.com/profile_images/1006646660548657153/n35tAUI5_normal.jpg"/>
    <hyperlink ref="G59" r:id="rId491" display="http://pbs.twimg.com/profile_images/608592944447094784/_LMlBocE_normal.jpg"/>
    <hyperlink ref="G60" r:id="rId492" display="http://pbs.twimg.com/profile_images/978645872085942272/OFP3yl7b_normal.jpg"/>
    <hyperlink ref="G61" r:id="rId493" display="http://pbs.twimg.com/profile_images/1030794884536565760/-1YOar4H_normal.jpg"/>
    <hyperlink ref="G62" r:id="rId494" display="http://pbs.twimg.com/profile_images/1087800013491707904/EGuVuXuP_normal.jpg"/>
    <hyperlink ref="G63" r:id="rId495" display="http://pbs.twimg.com/profile_images/1097538455754719233/sJKIiMjx_normal.jpg"/>
    <hyperlink ref="G64" r:id="rId496" display="http://pbs.twimg.com/profile_images/829741104027279360/9ZZRNcmP_normal.jpg"/>
    <hyperlink ref="G65" r:id="rId497" display="http://pbs.twimg.com/profile_images/943482321973448704/26ODvDSN_normal.jpg"/>
    <hyperlink ref="G66" r:id="rId498" display="http://pbs.twimg.com/profile_images/636185261102096384/_ouYLiz5_normal.png"/>
    <hyperlink ref="G67" r:id="rId499" display="http://pbs.twimg.com/profile_images/1019971453066862599/HbbxSlyt_normal.jpg"/>
    <hyperlink ref="G68" r:id="rId500" display="http://pbs.twimg.com/profile_images/1092662557855236098/yPTkRrKA_normal.jpg"/>
    <hyperlink ref="G69" r:id="rId501" display="http://pbs.twimg.com/profile_images/697806714029137921/tpVC55xu_normal.png"/>
    <hyperlink ref="G70" r:id="rId502" display="http://pbs.twimg.com/profile_images/905142335402414080/FALoA5sG_normal.jpg"/>
    <hyperlink ref="G71" r:id="rId503" display="http://pbs.twimg.com/profile_images/760774125522518016/jhzjWv0i_normal.jpg"/>
    <hyperlink ref="G72" r:id="rId504" display="http://pbs.twimg.com/profile_images/1070604617178697733/3RAwtdDt_normal.jpg"/>
    <hyperlink ref="G73" r:id="rId505" display="http://pbs.twimg.com/profile_images/962425795418271745/eT_lIDG7_normal.jpg"/>
    <hyperlink ref="G74" r:id="rId506" display="http://pbs.twimg.com/profile_images/1086263741170241536/I8PhOVCC_normal.jpg"/>
    <hyperlink ref="G75" r:id="rId507" display="http://pbs.twimg.com/profile_images/904917611485335552/aIZ_7RGP_normal.jpg"/>
    <hyperlink ref="G76" r:id="rId508" display="http://pbs.twimg.com/profile_images/702322146802954241/WRhTG1-g_normal.jpg"/>
    <hyperlink ref="G77" r:id="rId509" display="http://pbs.twimg.com/profile_images/683769603047186432/bMSw_7sq_normal.jpg"/>
    <hyperlink ref="G78" r:id="rId510" display="http://pbs.twimg.com/profile_images/1019261184535494656/9F79bRty_normal.jpg"/>
    <hyperlink ref="G79" r:id="rId511" display="http://pbs.twimg.com/profile_images/1081597751085789184/Id5fGKTO_normal.jpg"/>
    <hyperlink ref="G80" r:id="rId512" display="http://pbs.twimg.com/profile_images/1097582652482355203/S5zuMYLP_normal.jpg"/>
    <hyperlink ref="G81" r:id="rId513" display="http://pbs.twimg.com/profile_images/1047292860901543937/cLdc8pNh_normal.jpg"/>
    <hyperlink ref="G82" r:id="rId514" display="http://pbs.twimg.com/profile_images/820989593126309888/0eUuNeWF_normal.jpg"/>
    <hyperlink ref="G83" r:id="rId515" display="http://pbs.twimg.com/profile_images/1102596573761060864/cITtSzTo_normal.png"/>
    <hyperlink ref="G84" r:id="rId516" display="http://pbs.twimg.com/profile_images/967604568174530560/SyRUvIUx_normal.jpg"/>
    <hyperlink ref="G85" r:id="rId517" display="http://pbs.twimg.com/profile_images/1057651836407050240/sWGYqYu7_normal.jpg"/>
    <hyperlink ref="G86" r:id="rId518" display="http://pbs.twimg.com/profile_images/1018216640222285824/XNeJynsP_normal.jpg"/>
    <hyperlink ref="G87" r:id="rId519" display="http://pbs.twimg.com/profile_images/1102212179405754373/HIDVD1iW_normal.jpg"/>
    <hyperlink ref="G88" r:id="rId520" display="http://pbs.twimg.com/profile_images/1030591933536657408/w5y92dps_normal.jpg"/>
    <hyperlink ref="G89" r:id="rId521" display="http://pbs.twimg.com/profile_images/969726027814588418/9noxEpns_normal.jpg"/>
    <hyperlink ref="G90" r:id="rId522" display="http://pbs.twimg.com/profile_images/3091762872/1de89fdaa8a45ce2391c0e4c102b5c7f_normal.png"/>
    <hyperlink ref="G91" r:id="rId523" display="http://pbs.twimg.com/profile_images/1070281219718426624/g43pqvil_normal.jpg"/>
    <hyperlink ref="G92" r:id="rId524" display="http://pbs.twimg.com/profile_images/883513169108504576/uyO7Pl5i_normal.jpg"/>
    <hyperlink ref="G93" r:id="rId525" display="http://pbs.twimg.com/profile_images/633379394782801920/834nh3js_normal.jpg"/>
    <hyperlink ref="G94" r:id="rId526" display="http://pbs.twimg.com/profile_images/930951547424407552/ln_zgkZv_normal.jpg"/>
    <hyperlink ref="G95" r:id="rId527" display="http://pbs.twimg.com/profile_images/2600769455/image_normal.jpg"/>
    <hyperlink ref="G96" r:id="rId528" display="http://pbs.twimg.com/profile_images/691103837227192320/8L7YKgCn_normal.jpg"/>
    <hyperlink ref="G97" r:id="rId529" display="http://pbs.twimg.com/profile_images/982365005923389440/8wT4fRIK_normal.jpg"/>
    <hyperlink ref="G98" r:id="rId530" display="http://pbs.twimg.com/profile_images/1097605020474732544/_yro6n-b_normal.png"/>
    <hyperlink ref="G99" r:id="rId531" display="http://pbs.twimg.com/profile_images/488844465436520448/m63TrJpq_normal.jpeg"/>
    <hyperlink ref="G100" r:id="rId532" display="http://pbs.twimg.com/profile_images/3393305648/9fe1e4c6dcb7e14d25d214146a0cf163_normal.jpeg"/>
    <hyperlink ref="G101" r:id="rId533" display="http://pbs.twimg.com/profile_images/997193229400342528/6lEtcJni_normal.jpg"/>
    <hyperlink ref="G102" r:id="rId534" display="http://pbs.twimg.com/profile_images/961455613816524800/SFPFHOut_normal.jpg"/>
    <hyperlink ref="G103" r:id="rId535" display="http://pbs.twimg.com/profile_images/1104119928574103553/5Zxmjtcj_normal.jpg"/>
    <hyperlink ref="G104" r:id="rId536" display="http://pbs.twimg.com/profile_images/924296739137380354/HOfbkmzw_normal.jpg"/>
    <hyperlink ref="G105" r:id="rId537" display="http://pbs.twimg.com/profile_images/1102602323526848512/uYQFcqIl_normal.jpg"/>
    <hyperlink ref="G106" r:id="rId538" display="http://pbs.twimg.com/profile_images/703801397754466304/fPdv7eoZ_normal.jpg"/>
    <hyperlink ref="G107" r:id="rId539" display="http://pbs.twimg.com/profile_images/1052625677340561409/Y-6d35oU_normal.jpg"/>
    <hyperlink ref="G108" r:id="rId540" display="http://pbs.twimg.com/profile_images/966084597367808000/y6oe8zOf_normal.jpg"/>
    <hyperlink ref="G109" r:id="rId541" display="http://pbs.twimg.com/profile_images/1094107686344347654/ytrMQ1St_normal.jpg"/>
    <hyperlink ref="G110" r:id="rId542" display="http://pbs.twimg.com/profile_images/936086152989229056/OKo63A26_normal.jpg"/>
    <hyperlink ref="G111" r:id="rId543" display="http://pbs.twimg.com/profile_images/799217130659053568/TDVCHZAz_normal.jpg"/>
    <hyperlink ref="G112" r:id="rId544" display="http://pbs.twimg.com/profile_images/973625084341501952/JOdA5zhF_normal.jpg"/>
    <hyperlink ref="G113" r:id="rId545" display="http://pbs.twimg.com/profile_images/963667136106426368/atixwqb4_normal.jpg"/>
    <hyperlink ref="G114" r:id="rId546" display="http://pbs.twimg.com/profile_images/1103678355319058432/9lQzKwUu_normal.png"/>
    <hyperlink ref="G115" r:id="rId547" display="http://pbs.twimg.com/profile_images/1101464469367078912/Yiwnxue8_normal.jpg"/>
    <hyperlink ref="G116" r:id="rId548" display="http://pbs.twimg.com/profile_images/803645670326272000/WmQWNc-h_normal.jpg"/>
    <hyperlink ref="G117" r:id="rId549" display="http://pbs.twimg.com/profile_images/1094710327806029824/X1FQF5Ci_normal.jpg"/>
    <hyperlink ref="G118" r:id="rId550" display="http://pbs.twimg.com/profile_images/1041145552854044672/cv8AQagT_normal.jpg"/>
    <hyperlink ref="G119" r:id="rId551" display="http://pbs.twimg.com/profile_images/1063491822385676288/wBzxHz94_normal.jpg"/>
    <hyperlink ref="G120" r:id="rId552" display="http://pbs.twimg.com/profile_images/882999585303445504/p-bUxO3H_normal.jpg"/>
    <hyperlink ref="G121" r:id="rId553" display="http://pbs.twimg.com/profile_images/994321595538653185/FrSKa6ZO_normal.jpg"/>
    <hyperlink ref="G122" r:id="rId554" display="http://pbs.twimg.com/profile_images/1032373156164468736/zhQPGSo9_normal.jpg"/>
    <hyperlink ref="G123" r:id="rId555" display="http://pbs.twimg.com/profile_images/950514657063784450/Xhi4E4f3_normal.jpg"/>
    <hyperlink ref="G124" r:id="rId556" display="http://pbs.twimg.com/profile_images/1065696415492579328/RDHmTQDX_normal.jpg"/>
    <hyperlink ref="G125" r:id="rId557" display="http://pbs.twimg.com/profile_images/510975161487474688/TGNobqui_normal.jpeg"/>
    <hyperlink ref="G126" r:id="rId558" display="http://pbs.twimg.com/profile_images/993993335957159936/ItgAwfp9_normal.jpg"/>
    <hyperlink ref="G127" r:id="rId559" display="http://pbs.twimg.com/profile_images/881583976711847938/omdlQXGv_normal.jpg"/>
    <hyperlink ref="G128" r:id="rId560" display="http://pbs.twimg.com/profile_images/992173529805279233/QwbOE9ZW_normal.jpg"/>
    <hyperlink ref="G129" r:id="rId561" display="http://pbs.twimg.com/profile_images/1230906377/Julie_Kuhn2_normal.JPG"/>
    <hyperlink ref="G130" r:id="rId562" display="http://pbs.twimg.com/profile_images/1022062078826295296/NDgYCEHm_normal.jpg"/>
    <hyperlink ref="G131" r:id="rId563" display="http://pbs.twimg.com/profile_images/1087864763714027521/JEtrwFah_normal.jpg"/>
    <hyperlink ref="G132" r:id="rId564" display="http://pbs.twimg.com/profile_images/813998936880910336/ctkECKUn_normal.jpg"/>
    <hyperlink ref="G133" r:id="rId565" display="http://pbs.twimg.com/profile_images/925575660696940549/_8jPVHSQ_normal.jpg"/>
    <hyperlink ref="G134" r:id="rId566" display="http://pbs.twimg.com/profile_images/1094732014002020353/YcRBFG1Z_normal.jpg"/>
    <hyperlink ref="G135" r:id="rId567" display="http://pbs.twimg.com/profile_images/1007100378746314755/PVjVpSiP_normal.jpg"/>
    <hyperlink ref="G136" r:id="rId568" display="http://pbs.twimg.com/profile_images/838937525112594432/EjV8qCh__normal.jpg"/>
    <hyperlink ref="G137" r:id="rId569" display="http://pbs.twimg.com/profile_images/659583800519757824/KM5c4-Ke_normal.jpg"/>
    <hyperlink ref="G138" r:id="rId570" display="http://pbs.twimg.com/profile_images/817931611828350976/gO_0yngy_normal.jpg"/>
    <hyperlink ref="G139" r:id="rId571" display="http://pbs.twimg.com/profile_images/952580821482921985/aO93tUKB_normal.jpg"/>
    <hyperlink ref="G140" r:id="rId572" display="http://pbs.twimg.com/profile_images/891646753384038401/J035xvRl_normal.jpg"/>
    <hyperlink ref="G141" r:id="rId573" display="http://pbs.twimg.com/profile_images/1103836037850320898/lC7yENUb_normal.png"/>
    <hyperlink ref="G142" r:id="rId574" display="http://pbs.twimg.com/profile_images/928259823161917443/Q7KDDkhI_normal.jpg"/>
    <hyperlink ref="G143" r:id="rId575" display="http://pbs.twimg.com/profile_images/711639428679266304/fvRW4QPF_normal.jpg"/>
    <hyperlink ref="G144" r:id="rId576" display="http://pbs.twimg.com/profile_images/1056753237066465281/LRUBpZVN_normal.jpg"/>
    <hyperlink ref="G145" r:id="rId577" display="http://pbs.twimg.com/profile_images/1002747763983912960/fZneljsK_normal.jpg"/>
    <hyperlink ref="G146" r:id="rId578" display="http://pbs.twimg.com/profile_images/773235877405421568/mFjgHO9T_normal.jpg"/>
    <hyperlink ref="G147" r:id="rId579" display="http://pbs.twimg.com/profile_images/995051474152501249/1bsN_U4N_normal.jpg"/>
    <hyperlink ref="G148" r:id="rId580" display="http://pbs.twimg.com/profile_images/869433761456205824/EJMVeM6a_normal.jpg"/>
    <hyperlink ref="G149" r:id="rId581" display="http://pbs.twimg.com/profile_images/620726074779930624/MrqMq0sk_normal.png"/>
    <hyperlink ref="G150" r:id="rId582" display="http://pbs.twimg.com/profile_images/1038485532014194689/uepJiqWx_normal.jpg"/>
    <hyperlink ref="G151" r:id="rId583" display="http://pbs.twimg.com/profile_images/741116297086439424/1nVLwJo8_normal.jpg"/>
    <hyperlink ref="G152" r:id="rId584" display="http://pbs.twimg.com/profile_images/1031127116245553152/00emtmVl_normal.jpg"/>
    <hyperlink ref="G153" r:id="rId585" display="http://pbs.twimg.com/profile_images/1053657313591025664/H_lv_U0t_normal.jpg"/>
    <hyperlink ref="G154" r:id="rId586" display="http://pbs.twimg.com/profile_images/1022277818724569088/b-Y7iBhQ_normal.jpg"/>
    <hyperlink ref="G155" r:id="rId587" display="http://pbs.twimg.com/profile_images/1062063971757383680/WXAK-599_normal.jpg"/>
    <hyperlink ref="G156" r:id="rId588" display="http://pbs.twimg.com/profile_images/940415504304373761/Z19LjL8Y_normal.jpg"/>
    <hyperlink ref="G157" r:id="rId589" display="http://pbs.twimg.com/profile_images/378800000166987623/11e920d5ac54f10bfb571879dc50be6d_normal.jpeg"/>
    <hyperlink ref="G158" r:id="rId590" display="http://pbs.twimg.com/profile_images/1101491203449733120/iEBp-Ubb_normal.jpg"/>
    <hyperlink ref="G159" r:id="rId591" display="http://pbs.twimg.com/profile_images/937029292789178368/qMQ6mGs6_normal.jpg"/>
    <hyperlink ref="G160" r:id="rId592" display="http://pbs.twimg.com/profile_images/889506980439629825/-nc70iNW_normal.jpg"/>
    <hyperlink ref="G161" r:id="rId593" display="http://pbs.twimg.com/profile_images/1094042314299850752/ZUE5wPJS_normal.jpg"/>
    <hyperlink ref="G162" r:id="rId594" display="http://pbs.twimg.com/profile_images/929779239678816256/plRxKZ-f_normal.jpg"/>
    <hyperlink ref="G163" r:id="rId595" display="http://pbs.twimg.com/profile_images/719353080215539712/-3Y4pwtZ_normal.jpg"/>
    <hyperlink ref="G164" r:id="rId596" display="http://pbs.twimg.com/profile_images/966837445227671552/sUx4govn_normal.jpg"/>
    <hyperlink ref="G165" r:id="rId597" display="http://pbs.twimg.com/profile_images/462746379480084481/XLZ3ZWNK_normal.jpeg"/>
    <hyperlink ref="G166" r:id="rId598" display="http://pbs.twimg.com/profile_images/984099598699548677/qAYJicC4_normal.jpg"/>
    <hyperlink ref="G167" r:id="rId599" display="http://pbs.twimg.com/profile_images/1101848738505654272/IsTYbKzO_normal.jpg"/>
    <hyperlink ref="G168" r:id="rId600" display="http://abs.twimg.com/sticky/default_profile_images/default_profile_normal.png"/>
    <hyperlink ref="G169" r:id="rId601" display="http://pbs.twimg.com/profile_images/1093344469066412032/xFre774J_normal.jpg"/>
    <hyperlink ref="G170" r:id="rId602" display="http://pbs.twimg.com/profile_images/855477325475065861/QHqwiBfi_normal.jpg"/>
    <hyperlink ref="G171" r:id="rId603" display="http://pbs.twimg.com/profile_images/692021275993231360/3xCvTC_X_normal.jpg"/>
    <hyperlink ref="G172" r:id="rId604" display="http://pbs.twimg.com/profile_images/1084123304544198658/x-R12jON_normal.jpg"/>
    <hyperlink ref="G173" r:id="rId605" display="http://pbs.twimg.com/profile_images/1065070845490475008/ntdx65V1_normal.jpg"/>
    <hyperlink ref="G174" r:id="rId606" display="http://pbs.twimg.com/profile_images/658008939225726976/vIb_ZYV7_normal.jpg"/>
    <hyperlink ref="G175" r:id="rId607" display="http://pbs.twimg.com/profile_images/955651340629192705/_Gc8BQvr_normal.jpg"/>
    <hyperlink ref="G176" r:id="rId608" display="http://pbs.twimg.com/profile_images/1068673348899504128/BZAc22yl_normal.jpg"/>
    <hyperlink ref="G177" r:id="rId609" display="http://pbs.twimg.com/profile_images/774060326165753856/e4gz8EtM_normal.jpg"/>
    <hyperlink ref="G178" r:id="rId610" display="http://pbs.twimg.com/profile_images/1060974513423175680/rruXIJc2_normal.jpg"/>
    <hyperlink ref="G179" r:id="rId611" display="http://pbs.twimg.com/profile_images/1093971398467309568/k3FGxVnk_normal.jpg"/>
    <hyperlink ref="G180" r:id="rId612" display="http://pbs.twimg.com/profile_images/998968926691147776/4K3LxFcv_normal.jpg"/>
    <hyperlink ref="G181" r:id="rId613" display="http://pbs.twimg.com/profile_images/1085534221882380288/qKagrBcD_normal.jpg"/>
    <hyperlink ref="G182" r:id="rId614" display="http://pbs.twimg.com/profile_images/1076832054128578560/mXIe2zfu_normal.jpg"/>
    <hyperlink ref="G183" r:id="rId615" display="http://pbs.twimg.com/profile_images/925699162695278593/CEww6QuP_normal.jpg"/>
    <hyperlink ref="G184" r:id="rId616" display="http://pbs.twimg.com/profile_images/879546879205179392/yqTtEnjx_normal.jpg"/>
    <hyperlink ref="G185" r:id="rId617" display="http://pbs.twimg.com/profile_images/1048019925959245824/3qWGuyaV_normal.jpg"/>
    <hyperlink ref="AY3" r:id="rId618" display="https://twitter.com/hansappel094"/>
    <hyperlink ref="AY4" r:id="rId619" display="https://twitter.com/gcouros"/>
    <hyperlink ref="AY5" r:id="rId620" display="https://twitter.com/phil_ibamericas"/>
    <hyperlink ref="AY6" r:id="rId621" display="https://twitter.com/jcasatodd"/>
    <hyperlink ref="AY7" r:id="rId622" display="https://twitter.com/elisabostwick"/>
    <hyperlink ref="AY8" r:id="rId623" display="https://twitter.com/missbantillo"/>
    <hyperlink ref="AY9" r:id="rId624" display="https://twitter.com/sctayloritrt"/>
    <hyperlink ref="AY10" r:id="rId625" display="https://twitter.com/kenneth24992396"/>
    <hyperlink ref="AY11" r:id="rId626" display="https://twitter.com/schubelm"/>
    <hyperlink ref="AY12" r:id="rId627" display="https://twitter.com/heindrmd"/>
    <hyperlink ref="AY13" r:id="rId628" display="https://twitter.com/michaelwayskinn"/>
    <hyperlink ref="AY14" r:id="rId629" display="https://twitter.com/ms_coniglio"/>
    <hyperlink ref="AY15" r:id="rId630" display="https://twitter.com/dhudgins"/>
    <hyperlink ref="AY16" r:id="rId631" display="https://twitter.com/jenniferlagarde"/>
    <hyperlink ref="AY17" r:id="rId632" display="https://twitter.com/kidlitqueen"/>
    <hyperlink ref="AY18" r:id="rId633" display="https://twitter.com/fyiliteracy"/>
    <hyperlink ref="AY19" r:id="rId634" display="https://twitter.com/bonniebird"/>
    <hyperlink ref="AY20" r:id="rId635" display="https://twitter.com/commonsenseed"/>
    <hyperlink ref="AY21" r:id="rId636" display="https://twitter.com/peterhreynolds"/>
    <hyperlink ref="AY22" r:id="rId637" display="https://twitter.com/mcmanuskelly"/>
    <hyperlink ref="AY23" r:id="rId638" display="https://twitter.com/teachlilbee"/>
    <hyperlink ref="AY24" r:id="rId639" display="https://twitter.com/burgessdave"/>
    <hyperlink ref="AY25" r:id="rId640" display="https://twitter.com/mrm1mr"/>
    <hyperlink ref="AY26" r:id="rId641" display="https://twitter.com/bsmithleads"/>
    <hyperlink ref="AY27" r:id="rId642" display="https://twitter.com/d_layfield"/>
    <hyperlink ref="AY28" r:id="rId643" display="https://twitter.com/teresagross625"/>
    <hyperlink ref="AY29" r:id="rId644" display="https://twitter.com/mr_alsheimer"/>
    <hyperlink ref="AY30" r:id="rId645" display="https://twitter.com/kcasw1"/>
    <hyperlink ref="AY31" r:id="rId646" display="https://twitter.com/jill_jrossetti"/>
    <hyperlink ref="AY32" r:id="rId647" display="https://twitter.com/mssackstein"/>
    <hyperlink ref="AY33" r:id="rId648" display="https://twitter.com/ekalbfus"/>
    <hyperlink ref="AY34" r:id="rId649" display="https://twitter.com/tungalagdondog"/>
    <hyperlink ref="AY35" r:id="rId650" display="https://twitter.com/librarianarika"/>
    <hyperlink ref="AY36" r:id="rId651" display="https://twitter.com/cjwilliams9"/>
    <hyperlink ref="AY37" r:id="rId652" display="https://twitter.com/reasenewton"/>
    <hyperlink ref="AY38" r:id="rId653" display="https://twitter.com/lebolduslibrary"/>
    <hyperlink ref="AY39" r:id="rId654" display="https://twitter.com/sangermanomina"/>
    <hyperlink ref="AY40" r:id="rId655" display="https://twitter.com/jyoti1013"/>
    <hyperlink ref="AY41" r:id="rId656" display="https://twitter.com/ayushchopra24"/>
    <hyperlink ref="AY42" r:id="rId657" display="https://twitter.com/wonderananya"/>
    <hyperlink ref="AY43" r:id="rId658" display="https://twitter.com/paonesl"/>
    <hyperlink ref="AY44" r:id="rId659" display="https://twitter.com/georgeashford"/>
    <hyperlink ref="AY45" r:id="rId660" display="https://twitter.com/cgoodwoman"/>
    <hyperlink ref="AY46" r:id="rId661" display="https://twitter.com/dripnchoklate23"/>
    <hyperlink ref="AY47" r:id="rId662" display="https://twitter.com/lissabdavies"/>
    <hyperlink ref="AY48" r:id="rId663" display="https://twitter.com/innovativeed"/>
    <hyperlink ref="AY49" r:id="rId664" display="https://twitter.com/uvmcess"/>
    <hyperlink ref="AY50" r:id="rId665" display="https://twitter.com/theresaolsen22"/>
    <hyperlink ref="AY51" r:id="rId666" display="https://twitter.com/rdene915"/>
    <hyperlink ref="AY52" r:id="rId667" display="https://twitter.com/jonharper70bd"/>
    <hyperlink ref="AY53" r:id="rId668" display="https://twitter.com/casas_jimmy"/>
    <hyperlink ref="AY54" r:id="rId669" display="https://twitter.com/bbray27"/>
    <hyperlink ref="AY55" r:id="rId670" display="https://twitter.com/tishrich"/>
    <hyperlink ref="AY56" r:id="rId671" display="https://twitter.com/taramartinedu"/>
    <hyperlink ref="AY57" r:id="rId672" display="https://twitter.com/johngpettus"/>
    <hyperlink ref="AY58" r:id="rId673" display="https://twitter.com/jlessard32"/>
    <hyperlink ref="AY59" r:id="rId674" display="https://twitter.com/ancrumsara"/>
    <hyperlink ref="AY60" r:id="rId675" display="https://twitter.com/costello_tweets"/>
    <hyperlink ref="AY61" r:id="rId676" display="https://twitter.com/gmckinney2"/>
    <hyperlink ref="AY62" r:id="rId677" display="https://twitter.com/mrrondot"/>
    <hyperlink ref="AY63" r:id="rId678" display="https://twitter.com/m_drez"/>
    <hyperlink ref="AY64" r:id="rId679" display="https://twitter.com/lakeshore_ms"/>
    <hyperlink ref="AY65" r:id="rId680" display="https://twitter.com/eagleslshs"/>
    <hyperlink ref="AY66" r:id="rId681" display="https://twitter.com/aobf_gerk"/>
    <hyperlink ref="AY67" r:id="rId682" display="https://twitter.com/deannpoleon"/>
    <hyperlink ref="AY68" r:id="rId683" display="https://twitter.com/mbfxc"/>
    <hyperlink ref="AY69" r:id="rId684" display="https://twitter.com/insightadvance"/>
    <hyperlink ref="AY70" r:id="rId685" display="https://twitter.com/we_are_big_data"/>
    <hyperlink ref="AY71" r:id="rId686" display="https://twitter.com/chidambara09"/>
    <hyperlink ref="AY72" r:id="rId687" display="https://twitter.com/pakay20"/>
    <hyperlink ref="AY73" r:id="rId688" display="https://twitter.com/tuckertech"/>
    <hyperlink ref="AY74" r:id="rId689" display="https://twitter.com/mrpjoulton"/>
    <hyperlink ref="AY75" r:id="rId690" display="https://twitter.com/carr_8"/>
    <hyperlink ref="AY76" r:id="rId691" display="https://twitter.com/burgess_shelley"/>
    <hyperlink ref="AY77" r:id="rId692" display="https://twitter.com/bethhouf"/>
    <hyperlink ref="AY78" r:id="rId693" display="https://twitter.com/mrnunesteach"/>
    <hyperlink ref="AY79" r:id="rId694" display="https://twitter.com/katieann_76"/>
    <hyperlink ref="AY80" r:id="rId695" display="https://twitter.com/leighmragsdale"/>
    <hyperlink ref="AY81" r:id="rId696" display="https://twitter.com/m_bostwick"/>
    <hyperlink ref="AY82" r:id="rId697" display="https://twitter.com/dr_mprince"/>
    <hyperlink ref="AY83" r:id="rId698" display="https://twitter.com/blackapple4ed"/>
    <hyperlink ref="AY84" r:id="rId699" display="https://twitter.com/howells_owls"/>
    <hyperlink ref="AY85" r:id="rId700" display="https://twitter.com/edlog411"/>
    <hyperlink ref="AY86" r:id="rId701" display="https://twitter.com/jovestickel"/>
    <hyperlink ref="AY87" r:id="rId702" display="https://twitter.com/kjlcole"/>
    <hyperlink ref="AY88" r:id="rId703" display="https://twitter.com/jw_photo_cgn"/>
    <hyperlink ref="AY89" r:id="rId704" display="https://twitter.com/matzketeaches"/>
    <hyperlink ref="AY90" r:id="rId705" display="https://twitter.com/msd_caputo"/>
    <hyperlink ref="AY91" r:id="rId706" display="https://twitter.com/timlriley"/>
    <hyperlink ref="AY92" r:id="rId707" display="https://twitter.com/bobbiefrench"/>
    <hyperlink ref="AY93" r:id="rId708" display="https://twitter.com/sambrin16"/>
    <hyperlink ref="AY94" r:id="rId709" display="https://twitter.com/vik5en"/>
    <hyperlink ref="AY95" r:id="rId710" display="https://twitter.com/mrschrammel"/>
    <hyperlink ref="AY96" r:id="rId711" display="https://twitter.com/kennethpowell14"/>
    <hyperlink ref="AY97" r:id="rId712" display="https://twitter.com/whsmadamezeitz"/>
    <hyperlink ref="AY98" r:id="rId713" display="https://twitter.com/mrcoacheli"/>
    <hyperlink ref="AY99" r:id="rId714" display="https://twitter.com/bradylobeth"/>
    <hyperlink ref="AY100" r:id="rId715" display="https://twitter.com/eli_krumova"/>
    <hyperlink ref="AY101" r:id="rId716" display="https://twitter.com/tamaraletter"/>
    <hyperlink ref="AY102" r:id="rId717" display="https://twitter.com/mrsrackleyccms"/>
    <hyperlink ref="AY103" r:id="rId718" display="https://twitter.com/suttonmusic_mbc"/>
    <hyperlink ref="AY104" r:id="rId719" display="https://twitter.com/ljsmith0414"/>
    <hyperlink ref="AY105" r:id="rId720" display="https://twitter.com/heymsclay"/>
    <hyperlink ref="AY106" r:id="rId721" display="https://twitter.com/hartoflearning"/>
    <hyperlink ref="AY107" r:id="rId722" display="https://twitter.com/prodigygame"/>
    <hyperlink ref="AY108" r:id="rId723" display="https://twitter.com/edmodo"/>
    <hyperlink ref="AY109" r:id="rId724" display="https://twitter.com/melsideb"/>
    <hyperlink ref="AY110" r:id="rId725" display="https://twitter.com/academcaccident"/>
    <hyperlink ref="AY111" r:id="rId726" display="https://twitter.com/kimaman_abe"/>
    <hyperlink ref="AY112" r:id="rId727" display="https://twitter.com/dbc_inc"/>
    <hyperlink ref="AY113" r:id="rId728" display="https://twitter.com/bar_zie"/>
    <hyperlink ref="AY114" r:id="rId729" display="https://twitter.com/heculuckdave"/>
    <hyperlink ref="AY115" r:id="rId730" display="https://twitter.com/drnonnemaker"/>
    <hyperlink ref="AY116" r:id="rId731" display="https://twitter.com/cokhsap"/>
    <hyperlink ref="AY117" r:id="rId732" display="https://twitter.com/istaylearning"/>
    <hyperlink ref="AY118" r:id="rId733" display="https://twitter.com/mwholloway"/>
    <hyperlink ref="AY119" r:id="rId734" display="https://twitter.com/sspellmancann"/>
    <hyperlink ref="AY120" r:id="rId735" display="https://twitter.com/alicekeeler"/>
    <hyperlink ref="AY121" r:id="rId736" display="https://twitter.com/drmcgettigan"/>
    <hyperlink ref="AY122" r:id="rId737" display="https://twitter.com/nbpseagles"/>
    <hyperlink ref="AY123" r:id="rId738" display="https://twitter.com/tanyaavrith"/>
    <hyperlink ref="AY124" r:id="rId739" display="https://twitter.com/dcpsmoss"/>
    <hyperlink ref="AY125" r:id="rId740" display="https://twitter.com/kerrenttech"/>
    <hyperlink ref="AY126" r:id="rId741" display="https://twitter.com/courtkneeruns"/>
    <hyperlink ref="AY127" r:id="rId742" display="https://twitter.com/julnilsmith"/>
    <hyperlink ref="AY128" r:id="rId743" display="https://twitter.com/tljamesa"/>
    <hyperlink ref="AY129" r:id="rId744" display="https://twitter.com/julie_kuhn"/>
    <hyperlink ref="AY130" r:id="rId745" display="https://twitter.com/tammyallenread2"/>
    <hyperlink ref="AY131" r:id="rId746" display="https://twitter.com/jodybritten"/>
    <hyperlink ref="AY132" r:id="rId747" display="https://twitter.com/abney45"/>
    <hyperlink ref="AY133" r:id="rId748" display="https://twitter.com/steinbrinklaura"/>
    <hyperlink ref="AY134" r:id="rId749" display="https://twitter.com/yvesmainville"/>
    <hyperlink ref="AY135" r:id="rId750" display="https://twitter.com/sandywahitis"/>
    <hyperlink ref="AY136" r:id="rId751" display="https://twitter.com/whitmerteaching"/>
    <hyperlink ref="AY137" r:id="rId752" display="https://twitter.com/casitacreates"/>
    <hyperlink ref="AY138" r:id="rId753" display="https://twitter.com/learnerlisa1"/>
    <hyperlink ref="AY139" r:id="rId754" display="https://twitter.com/lportnoy"/>
    <hyperlink ref="AY140" r:id="rId755" display="https://twitter.com/onedsschat"/>
    <hyperlink ref="AY141" r:id="rId756" display="https://twitter.com/learnics1"/>
    <hyperlink ref="AY142" r:id="rId757" display="https://twitter.com/cleardiff"/>
    <hyperlink ref="AY143" r:id="rId758" display="https://twitter.com/erik_youngman"/>
    <hyperlink ref="AY144" r:id="rId759" display="https://twitter.com/raczyz"/>
    <hyperlink ref="AY145" r:id="rId760" display="https://twitter.com/suetonnesen"/>
    <hyperlink ref="AY146" r:id="rId761" display="https://twitter.com/smgaillard"/>
    <hyperlink ref="AY147" r:id="rId762" display="https://twitter.com/jaybilly2"/>
    <hyperlink ref="AY148" r:id="rId763" display="https://twitter.com/momsasprincipal"/>
    <hyperlink ref="AY149" r:id="rId764" display="https://twitter.com/teacher2teacher"/>
    <hyperlink ref="AY150" r:id="rId765" display="https://twitter.com/jessicacabeen"/>
    <hyperlink ref="AY151" r:id="rId766" display="https://twitter.com/saneebell"/>
    <hyperlink ref="AY152" r:id="rId767" display="https://twitter.com/nbartley6"/>
    <hyperlink ref="AY153" r:id="rId768" display="https://twitter.com/misterdebuono"/>
    <hyperlink ref="AY154" r:id="rId769" display="https://twitter.com/iluveducating"/>
    <hyperlink ref="AY155" r:id="rId770" display="https://twitter.com/prettysqueaky"/>
    <hyperlink ref="AY156" r:id="rId771" display="https://twitter.com/themusicweaver"/>
    <hyperlink ref="AY157" r:id="rId772" display="https://twitter.com/tinker_bell0"/>
    <hyperlink ref="AY158" r:id="rId773" display="https://twitter.com/ronjame1"/>
    <hyperlink ref="AY159" r:id="rId774" display="https://twitter.com/sdgsforchildren"/>
    <hyperlink ref="AY160" r:id="rId775" display="https://twitter.com/mesachielake"/>
    <hyperlink ref="AY161" r:id="rId776" display="https://twitter.com/mmiller112"/>
    <hyperlink ref="AY162" r:id="rId777" display="https://twitter.com/garcoju"/>
    <hyperlink ref="AY163" r:id="rId778" display="https://twitter.com/tmarchyok"/>
    <hyperlink ref="AY164" r:id="rId779" display="https://twitter.com/johnluthringer"/>
    <hyperlink ref="AY165" r:id="rId780" display="https://twitter.com/janine_brooks"/>
    <hyperlink ref="AY166" r:id="rId781" display="https://twitter.com/brynmj99"/>
    <hyperlink ref="AY167" r:id="rId782" display="https://twitter.com/tiffanyalrefae"/>
    <hyperlink ref="AY168" r:id="rId783" display="https://twitter.com/teresaflutemath"/>
    <hyperlink ref="AY169" r:id="rId784" display="https://twitter.com/schisik"/>
    <hyperlink ref="AY170" r:id="rId785" display="https://twitter.com/kaitlinxtart"/>
    <hyperlink ref="AY171" r:id="rId786" display="https://twitter.com/tomstoner24"/>
    <hyperlink ref="AY172" r:id="rId787" display="https://twitter.com/mistercavey"/>
    <hyperlink ref="AY173" r:id="rId788" display="https://twitter.com/notmanyofyou"/>
    <hyperlink ref="AY174" r:id="rId789" display="https://twitter.com/rick_bath"/>
    <hyperlink ref="AY175" r:id="rId790" display="https://twitter.com/mr_j_mayer"/>
    <hyperlink ref="AY176" r:id="rId791" display="https://twitter.com/mrrileydueck"/>
    <hyperlink ref="AY177" r:id="rId792" display="https://twitter.com/jeffnelsontli"/>
    <hyperlink ref="AY178" r:id="rId793" display="https://twitter.com/tsschmidty"/>
    <hyperlink ref="AY179" r:id="rId794" display="https://twitter.com/techchef4u"/>
    <hyperlink ref="AY180" r:id="rId795" display="https://twitter.com/mospillman"/>
    <hyperlink ref="AY181" r:id="rId796" display="https://twitter.com/jeffreykubiak"/>
    <hyperlink ref="AY182" r:id="rId797" display="https://twitter.com/annickrauch"/>
    <hyperlink ref="AY183" r:id="rId798" display="https://twitter.com/effectualedu"/>
    <hyperlink ref="AY184" r:id="rId799" display="https://twitter.com/isabeljmorales"/>
    <hyperlink ref="AY185" r:id="rId800" display="https://twitter.com/mrsbcarroll"/>
  </hyperlinks>
  <printOptions/>
  <pageMargins left="0.7" right="0.7" top="0.75" bottom="0.75" header="0.3" footer="0.3"/>
  <pageSetup horizontalDpi="600" verticalDpi="600" orientation="portrait" r:id="rId805"/>
  <drawing r:id="rId804"/>
  <legacyDrawing r:id="rId802"/>
  <tableParts>
    <tablePart r:id="rId8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2762</v>
      </c>
      <c r="Z2" s="13" t="s">
        <v>2779</v>
      </c>
      <c r="AA2" s="13" t="s">
        <v>2820</v>
      </c>
      <c r="AB2" s="13" t="s">
        <v>2903</v>
      </c>
      <c r="AC2" s="13" t="s">
        <v>3011</v>
      </c>
      <c r="AD2" s="13" t="s">
        <v>3047</v>
      </c>
      <c r="AE2" s="13" t="s">
        <v>3050</v>
      </c>
      <c r="AF2" s="13" t="s">
        <v>3071</v>
      </c>
      <c r="AG2" s="118" t="s">
        <v>3665</v>
      </c>
      <c r="AH2" s="118" t="s">
        <v>3666</v>
      </c>
      <c r="AI2" s="118" t="s">
        <v>3667</v>
      </c>
      <c r="AJ2" s="118" t="s">
        <v>3668</v>
      </c>
      <c r="AK2" s="118" t="s">
        <v>3669</v>
      </c>
      <c r="AL2" s="118" t="s">
        <v>3670</v>
      </c>
      <c r="AM2" s="118" t="s">
        <v>3671</v>
      </c>
      <c r="AN2" s="118" t="s">
        <v>3672</v>
      </c>
      <c r="AO2" s="118" t="s">
        <v>3675</v>
      </c>
    </row>
    <row r="3" spans="1:41" ht="15">
      <c r="A3" s="87" t="s">
        <v>2704</v>
      </c>
      <c r="B3" s="65" t="s">
        <v>2718</v>
      </c>
      <c r="C3" s="65" t="s">
        <v>56</v>
      </c>
      <c r="D3" s="104"/>
      <c r="E3" s="103"/>
      <c r="F3" s="105" t="s">
        <v>3687</v>
      </c>
      <c r="G3" s="106"/>
      <c r="H3" s="106"/>
      <c r="I3" s="107">
        <v>3</v>
      </c>
      <c r="J3" s="108"/>
      <c r="K3" s="48">
        <v>62</v>
      </c>
      <c r="L3" s="48">
        <v>64</v>
      </c>
      <c r="M3" s="48">
        <v>10</v>
      </c>
      <c r="N3" s="48">
        <v>74</v>
      </c>
      <c r="O3" s="48">
        <v>2</v>
      </c>
      <c r="P3" s="49">
        <v>0.030303030303030304</v>
      </c>
      <c r="Q3" s="49">
        <v>0.058823529411764705</v>
      </c>
      <c r="R3" s="48">
        <v>1</v>
      </c>
      <c r="S3" s="48">
        <v>0</v>
      </c>
      <c r="T3" s="48">
        <v>62</v>
      </c>
      <c r="U3" s="48">
        <v>74</v>
      </c>
      <c r="V3" s="48">
        <v>2</v>
      </c>
      <c r="W3" s="49">
        <v>1.933403</v>
      </c>
      <c r="X3" s="49">
        <v>0.017979904812268643</v>
      </c>
      <c r="Y3" s="78" t="s">
        <v>2763</v>
      </c>
      <c r="Z3" s="78" t="s">
        <v>2780</v>
      </c>
      <c r="AA3" s="78" t="s">
        <v>2821</v>
      </c>
      <c r="AB3" s="84" t="s">
        <v>2904</v>
      </c>
      <c r="AC3" s="84" t="s">
        <v>3012</v>
      </c>
      <c r="AD3" s="84" t="s">
        <v>350</v>
      </c>
      <c r="AE3" s="84" t="s">
        <v>3051</v>
      </c>
      <c r="AF3" s="84" t="s">
        <v>3072</v>
      </c>
      <c r="AG3" s="121">
        <v>102</v>
      </c>
      <c r="AH3" s="124">
        <v>4.775280898876405</v>
      </c>
      <c r="AI3" s="121">
        <v>87</v>
      </c>
      <c r="AJ3" s="124">
        <v>4.073033707865169</v>
      </c>
      <c r="AK3" s="121">
        <v>1</v>
      </c>
      <c r="AL3" s="124">
        <v>0.04681647940074907</v>
      </c>
      <c r="AM3" s="121">
        <v>1947</v>
      </c>
      <c r="AN3" s="124">
        <v>91.15168539325843</v>
      </c>
      <c r="AO3" s="121">
        <v>2136</v>
      </c>
    </row>
    <row r="4" spans="1:41" ht="15">
      <c r="A4" s="87" t="s">
        <v>2705</v>
      </c>
      <c r="B4" s="65" t="s">
        <v>2719</v>
      </c>
      <c r="C4" s="65" t="s">
        <v>56</v>
      </c>
      <c r="D4" s="110"/>
      <c r="E4" s="109"/>
      <c r="F4" s="111" t="s">
        <v>3688</v>
      </c>
      <c r="G4" s="112"/>
      <c r="H4" s="112"/>
      <c r="I4" s="113">
        <v>4</v>
      </c>
      <c r="J4" s="114"/>
      <c r="K4" s="48">
        <v>40</v>
      </c>
      <c r="L4" s="48">
        <v>53</v>
      </c>
      <c r="M4" s="48">
        <v>26</v>
      </c>
      <c r="N4" s="48">
        <v>79</v>
      </c>
      <c r="O4" s="48">
        <v>20</v>
      </c>
      <c r="P4" s="49">
        <v>0.09803921568627451</v>
      </c>
      <c r="Q4" s="49">
        <v>0.17857142857142858</v>
      </c>
      <c r="R4" s="48">
        <v>1</v>
      </c>
      <c r="S4" s="48">
        <v>0</v>
      </c>
      <c r="T4" s="48">
        <v>40</v>
      </c>
      <c r="U4" s="48">
        <v>79</v>
      </c>
      <c r="V4" s="48">
        <v>3</v>
      </c>
      <c r="W4" s="49">
        <v>1.9275</v>
      </c>
      <c r="X4" s="49">
        <v>0.035897435897435895</v>
      </c>
      <c r="Y4" s="78" t="s">
        <v>2764</v>
      </c>
      <c r="Z4" s="78" t="s">
        <v>2781</v>
      </c>
      <c r="AA4" s="78" t="s">
        <v>2822</v>
      </c>
      <c r="AB4" s="84" t="s">
        <v>2905</v>
      </c>
      <c r="AC4" s="84" t="s">
        <v>3013</v>
      </c>
      <c r="AD4" s="84" t="s">
        <v>3048</v>
      </c>
      <c r="AE4" s="84" t="s">
        <v>3052</v>
      </c>
      <c r="AF4" s="84" t="s">
        <v>3073</v>
      </c>
      <c r="AG4" s="121">
        <v>79</v>
      </c>
      <c r="AH4" s="124">
        <v>4.73621103117506</v>
      </c>
      <c r="AI4" s="121">
        <v>17</v>
      </c>
      <c r="AJ4" s="124">
        <v>1.0191846522781776</v>
      </c>
      <c r="AK4" s="121">
        <v>0</v>
      </c>
      <c r="AL4" s="124">
        <v>0</v>
      </c>
      <c r="AM4" s="121">
        <v>1572</v>
      </c>
      <c r="AN4" s="124">
        <v>94.24460431654676</v>
      </c>
      <c r="AO4" s="121">
        <v>1668</v>
      </c>
    </row>
    <row r="5" spans="1:41" ht="15">
      <c r="A5" s="87" t="s">
        <v>2706</v>
      </c>
      <c r="B5" s="65" t="s">
        <v>2720</v>
      </c>
      <c r="C5" s="65" t="s">
        <v>56</v>
      </c>
      <c r="D5" s="110"/>
      <c r="E5" s="109"/>
      <c r="F5" s="111" t="s">
        <v>3689</v>
      </c>
      <c r="G5" s="112"/>
      <c r="H5" s="112"/>
      <c r="I5" s="113">
        <v>5</v>
      </c>
      <c r="J5" s="114"/>
      <c r="K5" s="48">
        <v>28</v>
      </c>
      <c r="L5" s="48">
        <v>54</v>
      </c>
      <c r="M5" s="48">
        <v>23</v>
      </c>
      <c r="N5" s="48">
        <v>77</v>
      </c>
      <c r="O5" s="48">
        <v>7</v>
      </c>
      <c r="P5" s="49">
        <v>0.08928571428571429</v>
      </c>
      <c r="Q5" s="49">
        <v>0.16393442622950818</v>
      </c>
      <c r="R5" s="48">
        <v>1</v>
      </c>
      <c r="S5" s="48">
        <v>0</v>
      </c>
      <c r="T5" s="48">
        <v>28</v>
      </c>
      <c r="U5" s="48">
        <v>77</v>
      </c>
      <c r="V5" s="48">
        <v>5</v>
      </c>
      <c r="W5" s="49">
        <v>2.303571</v>
      </c>
      <c r="X5" s="49">
        <v>0.08068783068783068</v>
      </c>
      <c r="Y5" s="78" t="s">
        <v>2765</v>
      </c>
      <c r="Z5" s="78" t="s">
        <v>2782</v>
      </c>
      <c r="AA5" s="78" t="s">
        <v>2823</v>
      </c>
      <c r="AB5" s="84" t="s">
        <v>2906</v>
      </c>
      <c r="AC5" s="84" t="s">
        <v>3014</v>
      </c>
      <c r="AD5" s="84" t="s">
        <v>3049</v>
      </c>
      <c r="AE5" s="84" t="s">
        <v>3053</v>
      </c>
      <c r="AF5" s="84" t="s">
        <v>3074</v>
      </c>
      <c r="AG5" s="121">
        <v>68</v>
      </c>
      <c r="AH5" s="124">
        <v>4.456094364351245</v>
      </c>
      <c r="AI5" s="121">
        <v>21</v>
      </c>
      <c r="AJ5" s="124">
        <v>1.3761467889908257</v>
      </c>
      <c r="AK5" s="121">
        <v>0</v>
      </c>
      <c r="AL5" s="124">
        <v>0</v>
      </c>
      <c r="AM5" s="121">
        <v>1437</v>
      </c>
      <c r="AN5" s="124">
        <v>94.16775884665793</v>
      </c>
      <c r="AO5" s="121">
        <v>1526</v>
      </c>
    </row>
    <row r="6" spans="1:41" ht="15">
      <c r="A6" s="87" t="s">
        <v>2707</v>
      </c>
      <c r="B6" s="65" t="s">
        <v>2721</v>
      </c>
      <c r="C6" s="65" t="s">
        <v>56</v>
      </c>
      <c r="D6" s="110"/>
      <c r="E6" s="109"/>
      <c r="F6" s="111" t="s">
        <v>3690</v>
      </c>
      <c r="G6" s="112"/>
      <c r="H6" s="112"/>
      <c r="I6" s="113">
        <v>6</v>
      </c>
      <c r="J6" s="114"/>
      <c r="K6" s="48">
        <v>10</v>
      </c>
      <c r="L6" s="48">
        <v>13</v>
      </c>
      <c r="M6" s="48">
        <v>0</v>
      </c>
      <c r="N6" s="48">
        <v>13</v>
      </c>
      <c r="O6" s="48">
        <v>0</v>
      </c>
      <c r="P6" s="49">
        <v>0.08333333333333333</v>
      </c>
      <c r="Q6" s="49">
        <v>0.15384615384615385</v>
      </c>
      <c r="R6" s="48">
        <v>1</v>
      </c>
      <c r="S6" s="48">
        <v>0</v>
      </c>
      <c r="T6" s="48">
        <v>10</v>
      </c>
      <c r="U6" s="48">
        <v>13</v>
      </c>
      <c r="V6" s="48">
        <v>3</v>
      </c>
      <c r="W6" s="49">
        <v>1.76</v>
      </c>
      <c r="X6" s="49">
        <v>0.14444444444444443</v>
      </c>
      <c r="Y6" s="78" t="s">
        <v>543</v>
      </c>
      <c r="Z6" s="78" t="s">
        <v>573</v>
      </c>
      <c r="AA6" s="78" t="s">
        <v>2824</v>
      </c>
      <c r="AB6" s="84" t="s">
        <v>2907</v>
      </c>
      <c r="AC6" s="84" t="s">
        <v>3015</v>
      </c>
      <c r="AD6" s="84" t="s">
        <v>350</v>
      </c>
      <c r="AE6" s="84" t="s">
        <v>3054</v>
      </c>
      <c r="AF6" s="84" t="s">
        <v>3075</v>
      </c>
      <c r="AG6" s="121">
        <v>8</v>
      </c>
      <c r="AH6" s="124">
        <v>7.207207207207207</v>
      </c>
      <c r="AI6" s="121">
        <v>2</v>
      </c>
      <c r="AJ6" s="124">
        <v>1.8018018018018018</v>
      </c>
      <c r="AK6" s="121">
        <v>0</v>
      </c>
      <c r="AL6" s="124">
        <v>0</v>
      </c>
      <c r="AM6" s="121">
        <v>101</v>
      </c>
      <c r="AN6" s="124">
        <v>90.990990990991</v>
      </c>
      <c r="AO6" s="121">
        <v>111</v>
      </c>
    </row>
    <row r="7" spans="1:41" ht="15">
      <c r="A7" s="87" t="s">
        <v>2708</v>
      </c>
      <c r="B7" s="65" t="s">
        <v>2722</v>
      </c>
      <c r="C7" s="65" t="s">
        <v>56</v>
      </c>
      <c r="D7" s="110"/>
      <c r="E7" s="109"/>
      <c r="F7" s="111" t="s">
        <v>3691</v>
      </c>
      <c r="G7" s="112"/>
      <c r="H7" s="112"/>
      <c r="I7" s="113">
        <v>7</v>
      </c>
      <c r="J7" s="114"/>
      <c r="K7" s="48">
        <v>9</v>
      </c>
      <c r="L7" s="48">
        <v>6</v>
      </c>
      <c r="M7" s="48">
        <v>6</v>
      </c>
      <c r="N7" s="48">
        <v>12</v>
      </c>
      <c r="O7" s="48">
        <v>2</v>
      </c>
      <c r="P7" s="49">
        <v>0</v>
      </c>
      <c r="Q7" s="49">
        <v>0</v>
      </c>
      <c r="R7" s="48">
        <v>1</v>
      </c>
      <c r="S7" s="48">
        <v>0</v>
      </c>
      <c r="T7" s="48">
        <v>9</v>
      </c>
      <c r="U7" s="48">
        <v>12</v>
      </c>
      <c r="V7" s="48">
        <v>2</v>
      </c>
      <c r="W7" s="49">
        <v>1.580247</v>
      </c>
      <c r="X7" s="49">
        <v>0.1111111111111111</v>
      </c>
      <c r="Y7" s="78" t="s">
        <v>548</v>
      </c>
      <c r="Z7" s="78" t="s">
        <v>577</v>
      </c>
      <c r="AA7" s="78" t="s">
        <v>586</v>
      </c>
      <c r="AB7" s="84" t="s">
        <v>2908</v>
      </c>
      <c r="AC7" s="84" t="s">
        <v>3016</v>
      </c>
      <c r="AD7" s="84"/>
      <c r="AE7" s="84" t="s">
        <v>3055</v>
      </c>
      <c r="AF7" s="84" t="s">
        <v>3076</v>
      </c>
      <c r="AG7" s="121">
        <v>8</v>
      </c>
      <c r="AH7" s="124">
        <v>2.272727272727273</v>
      </c>
      <c r="AI7" s="121">
        <v>11</v>
      </c>
      <c r="AJ7" s="124">
        <v>3.125</v>
      </c>
      <c r="AK7" s="121">
        <v>0</v>
      </c>
      <c r="AL7" s="124">
        <v>0</v>
      </c>
      <c r="AM7" s="121">
        <v>333</v>
      </c>
      <c r="AN7" s="124">
        <v>94.60227272727273</v>
      </c>
      <c r="AO7" s="121">
        <v>352</v>
      </c>
    </row>
    <row r="8" spans="1:41" ht="15">
      <c r="A8" s="87" t="s">
        <v>2709</v>
      </c>
      <c r="B8" s="65" t="s">
        <v>2723</v>
      </c>
      <c r="C8" s="65" t="s">
        <v>56</v>
      </c>
      <c r="D8" s="110"/>
      <c r="E8" s="109"/>
      <c r="F8" s="111" t="s">
        <v>3692</v>
      </c>
      <c r="G8" s="112"/>
      <c r="H8" s="112"/>
      <c r="I8" s="113">
        <v>8</v>
      </c>
      <c r="J8" s="114"/>
      <c r="K8" s="48">
        <v>7</v>
      </c>
      <c r="L8" s="48">
        <v>11</v>
      </c>
      <c r="M8" s="48">
        <v>0</v>
      </c>
      <c r="N8" s="48">
        <v>11</v>
      </c>
      <c r="O8" s="48">
        <v>0</v>
      </c>
      <c r="P8" s="49">
        <v>0</v>
      </c>
      <c r="Q8" s="49">
        <v>0</v>
      </c>
      <c r="R8" s="48">
        <v>1</v>
      </c>
      <c r="S8" s="48">
        <v>0</v>
      </c>
      <c r="T8" s="48">
        <v>7</v>
      </c>
      <c r="U8" s="48">
        <v>11</v>
      </c>
      <c r="V8" s="48">
        <v>2</v>
      </c>
      <c r="W8" s="49">
        <v>1.265306</v>
      </c>
      <c r="X8" s="49">
        <v>0.2619047619047619</v>
      </c>
      <c r="Y8" s="78"/>
      <c r="Z8" s="78"/>
      <c r="AA8" s="78" t="s">
        <v>2825</v>
      </c>
      <c r="AB8" s="84" t="s">
        <v>2909</v>
      </c>
      <c r="AC8" s="84" t="s">
        <v>3017</v>
      </c>
      <c r="AD8" s="84"/>
      <c r="AE8" s="84" t="s">
        <v>3056</v>
      </c>
      <c r="AF8" s="84" t="s">
        <v>3077</v>
      </c>
      <c r="AG8" s="121">
        <v>5</v>
      </c>
      <c r="AH8" s="124">
        <v>2.3255813953488373</v>
      </c>
      <c r="AI8" s="121">
        <v>6</v>
      </c>
      <c r="AJ8" s="124">
        <v>2.7906976744186047</v>
      </c>
      <c r="AK8" s="121">
        <v>0</v>
      </c>
      <c r="AL8" s="124">
        <v>0</v>
      </c>
      <c r="AM8" s="121">
        <v>204</v>
      </c>
      <c r="AN8" s="124">
        <v>94.88372093023256</v>
      </c>
      <c r="AO8" s="121">
        <v>215</v>
      </c>
    </row>
    <row r="9" spans="1:41" ht="15">
      <c r="A9" s="87" t="s">
        <v>2710</v>
      </c>
      <c r="B9" s="65" t="s">
        <v>2724</v>
      </c>
      <c r="C9" s="65" t="s">
        <v>56</v>
      </c>
      <c r="D9" s="110"/>
      <c r="E9" s="109"/>
      <c r="F9" s="111" t="s">
        <v>3693</v>
      </c>
      <c r="G9" s="112"/>
      <c r="H9" s="112"/>
      <c r="I9" s="113">
        <v>9</v>
      </c>
      <c r="J9" s="114"/>
      <c r="K9" s="48">
        <v>6</v>
      </c>
      <c r="L9" s="48">
        <v>5</v>
      </c>
      <c r="M9" s="48">
        <v>7</v>
      </c>
      <c r="N9" s="48">
        <v>12</v>
      </c>
      <c r="O9" s="48">
        <v>7</v>
      </c>
      <c r="P9" s="49">
        <v>0</v>
      </c>
      <c r="Q9" s="49">
        <v>0</v>
      </c>
      <c r="R9" s="48">
        <v>1</v>
      </c>
      <c r="S9" s="48">
        <v>0</v>
      </c>
      <c r="T9" s="48">
        <v>6</v>
      </c>
      <c r="U9" s="48">
        <v>12</v>
      </c>
      <c r="V9" s="48">
        <v>4</v>
      </c>
      <c r="W9" s="49">
        <v>1.777778</v>
      </c>
      <c r="X9" s="49">
        <v>0.16666666666666666</v>
      </c>
      <c r="Y9" s="78" t="s">
        <v>2766</v>
      </c>
      <c r="Z9" s="78" t="s">
        <v>576</v>
      </c>
      <c r="AA9" s="78" t="s">
        <v>2826</v>
      </c>
      <c r="AB9" s="84" t="s">
        <v>2910</v>
      </c>
      <c r="AC9" s="84" t="s">
        <v>3018</v>
      </c>
      <c r="AD9" s="84" t="s">
        <v>350</v>
      </c>
      <c r="AE9" s="84" t="s">
        <v>3057</v>
      </c>
      <c r="AF9" s="84" t="s">
        <v>3078</v>
      </c>
      <c r="AG9" s="121">
        <v>15</v>
      </c>
      <c r="AH9" s="124">
        <v>5.2631578947368425</v>
      </c>
      <c r="AI9" s="121">
        <v>2</v>
      </c>
      <c r="AJ9" s="124">
        <v>0.7017543859649122</v>
      </c>
      <c r="AK9" s="121">
        <v>0</v>
      </c>
      <c r="AL9" s="124">
        <v>0</v>
      </c>
      <c r="AM9" s="121">
        <v>268</v>
      </c>
      <c r="AN9" s="124">
        <v>94.03508771929825</v>
      </c>
      <c r="AO9" s="121">
        <v>285</v>
      </c>
    </row>
    <row r="10" spans="1:41" ht="14.25" customHeight="1">
      <c r="A10" s="87" t="s">
        <v>2711</v>
      </c>
      <c r="B10" s="65" t="s">
        <v>2725</v>
      </c>
      <c r="C10" s="65" t="s">
        <v>56</v>
      </c>
      <c r="D10" s="110"/>
      <c r="E10" s="109"/>
      <c r="F10" s="111" t="s">
        <v>3694</v>
      </c>
      <c r="G10" s="112"/>
      <c r="H10" s="112"/>
      <c r="I10" s="113">
        <v>10</v>
      </c>
      <c r="J10" s="114"/>
      <c r="K10" s="48">
        <v>5</v>
      </c>
      <c r="L10" s="48">
        <v>6</v>
      </c>
      <c r="M10" s="48">
        <v>0</v>
      </c>
      <c r="N10" s="48">
        <v>6</v>
      </c>
      <c r="O10" s="48">
        <v>1</v>
      </c>
      <c r="P10" s="49">
        <v>0</v>
      </c>
      <c r="Q10" s="49">
        <v>0</v>
      </c>
      <c r="R10" s="48">
        <v>1</v>
      </c>
      <c r="S10" s="48">
        <v>0</v>
      </c>
      <c r="T10" s="48">
        <v>5</v>
      </c>
      <c r="U10" s="48">
        <v>6</v>
      </c>
      <c r="V10" s="48">
        <v>2</v>
      </c>
      <c r="W10" s="49">
        <v>1.2</v>
      </c>
      <c r="X10" s="49">
        <v>0.25</v>
      </c>
      <c r="Y10" s="78" t="s">
        <v>541</v>
      </c>
      <c r="Z10" s="78" t="s">
        <v>571</v>
      </c>
      <c r="AA10" s="78" t="s">
        <v>2827</v>
      </c>
      <c r="AB10" s="84" t="s">
        <v>2911</v>
      </c>
      <c r="AC10" s="84" t="s">
        <v>3019</v>
      </c>
      <c r="AD10" s="84"/>
      <c r="AE10" s="84" t="s">
        <v>3058</v>
      </c>
      <c r="AF10" s="84" t="s">
        <v>3079</v>
      </c>
      <c r="AG10" s="121">
        <v>7</v>
      </c>
      <c r="AH10" s="124">
        <v>5.6</v>
      </c>
      <c r="AI10" s="121">
        <v>2</v>
      </c>
      <c r="AJ10" s="124">
        <v>1.6</v>
      </c>
      <c r="AK10" s="121">
        <v>0</v>
      </c>
      <c r="AL10" s="124">
        <v>0</v>
      </c>
      <c r="AM10" s="121">
        <v>116</v>
      </c>
      <c r="AN10" s="124">
        <v>92.8</v>
      </c>
      <c r="AO10" s="121">
        <v>125</v>
      </c>
    </row>
    <row r="11" spans="1:41" ht="15">
      <c r="A11" s="87" t="s">
        <v>2712</v>
      </c>
      <c r="B11" s="65" t="s">
        <v>2726</v>
      </c>
      <c r="C11" s="65" t="s">
        <v>56</v>
      </c>
      <c r="D11" s="110"/>
      <c r="E11" s="109"/>
      <c r="F11" s="111" t="s">
        <v>3695</v>
      </c>
      <c r="G11" s="112"/>
      <c r="H11" s="112"/>
      <c r="I11" s="113">
        <v>11</v>
      </c>
      <c r="J11" s="114"/>
      <c r="K11" s="48">
        <v>5</v>
      </c>
      <c r="L11" s="48">
        <v>3</v>
      </c>
      <c r="M11" s="48">
        <v>10</v>
      </c>
      <c r="N11" s="48">
        <v>13</v>
      </c>
      <c r="O11" s="48">
        <v>13</v>
      </c>
      <c r="P11" s="49" t="s">
        <v>3676</v>
      </c>
      <c r="Q11" s="49" t="s">
        <v>3676</v>
      </c>
      <c r="R11" s="48">
        <v>5</v>
      </c>
      <c r="S11" s="48">
        <v>5</v>
      </c>
      <c r="T11" s="48">
        <v>1</v>
      </c>
      <c r="U11" s="48">
        <v>6</v>
      </c>
      <c r="V11" s="48">
        <v>0</v>
      </c>
      <c r="W11" s="49">
        <v>0</v>
      </c>
      <c r="X11" s="49">
        <v>0</v>
      </c>
      <c r="Y11" s="78" t="s">
        <v>2767</v>
      </c>
      <c r="Z11" s="78" t="s">
        <v>2783</v>
      </c>
      <c r="AA11" s="78" t="s">
        <v>2828</v>
      </c>
      <c r="AB11" s="84" t="s">
        <v>2912</v>
      </c>
      <c r="AC11" s="84" t="s">
        <v>3020</v>
      </c>
      <c r="AD11" s="84"/>
      <c r="AE11" s="84"/>
      <c r="AF11" s="84" t="s">
        <v>3080</v>
      </c>
      <c r="AG11" s="121">
        <v>12</v>
      </c>
      <c r="AH11" s="124">
        <v>3.468208092485549</v>
      </c>
      <c r="AI11" s="121">
        <v>0</v>
      </c>
      <c r="AJ11" s="124">
        <v>0</v>
      </c>
      <c r="AK11" s="121">
        <v>0</v>
      </c>
      <c r="AL11" s="124">
        <v>0</v>
      </c>
      <c r="AM11" s="121">
        <v>334</v>
      </c>
      <c r="AN11" s="124">
        <v>96.53179190751445</v>
      </c>
      <c r="AO11" s="121">
        <v>346</v>
      </c>
    </row>
    <row r="12" spans="1:41" ht="15">
      <c r="A12" s="87" t="s">
        <v>2713</v>
      </c>
      <c r="B12" s="65" t="s">
        <v>2727</v>
      </c>
      <c r="C12" s="65" t="s">
        <v>56</v>
      </c>
      <c r="D12" s="110"/>
      <c r="E12" s="109"/>
      <c r="F12" s="111" t="s">
        <v>3696</v>
      </c>
      <c r="G12" s="112"/>
      <c r="H12" s="112"/>
      <c r="I12" s="113">
        <v>12</v>
      </c>
      <c r="J12" s="114"/>
      <c r="K12" s="48">
        <v>3</v>
      </c>
      <c r="L12" s="48">
        <v>4</v>
      </c>
      <c r="M12" s="48">
        <v>0</v>
      </c>
      <c r="N12" s="48">
        <v>4</v>
      </c>
      <c r="O12" s="48">
        <v>0</v>
      </c>
      <c r="P12" s="49">
        <v>0.3333333333333333</v>
      </c>
      <c r="Q12" s="49">
        <v>0.5</v>
      </c>
      <c r="R12" s="48">
        <v>1</v>
      </c>
      <c r="S12" s="48">
        <v>0</v>
      </c>
      <c r="T12" s="48">
        <v>3</v>
      </c>
      <c r="U12" s="48">
        <v>4</v>
      </c>
      <c r="V12" s="48">
        <v>1</v>
      </c>
      <c r="W12" s="49">
        <v>0.666667</v>
      </c>
      <c r="X12" s="49">
        <v>0.6666666666666666</v>
      </c>
      <c r="Y12" s="78" t="s">
        <v>549</v>
      </c>
      <c r="Z12" s="78" t="s">
        <v>576</v>
      </c>
      <c r="AA12" s="78" t="s">
        <v>586</v>
      </c>
      <c r="AB12" s="84" t="s">
        <v>2913</v>
      </c>
      <c r="AC12" s="84" t="s">
        <v>3021</v>
      </c>
      <c r="AD12" s="84"/>
      <c r="AE12" s="84" t="s">
        <v>3059</v>
      </c>
      <c r="AF12" s="84" t="s">
        <v>3081</v>
      </c>
      <c r="AG12" s="121">
        <v>0</v>
      </c>
      <c r="AH12" s="124">
        <v>0</v>
      </c>
      <c r="AI12" s="121">
        <v>0</v>
      </c>
      <c r="AJ12" s="124">
        <v>0</v>
      </c>
      <c r="AK12" s="121">
        <v>0</v>
      </c>
      <c r="AL12" s="124">
        <v>0</v>
      </c>
      <c r="AM12" s="121">
        <v>41</v>
      </c>
      <c r="AN12" s="124">
        <v>100</v>
      </c>
      <c r="AO12" s="121">
        <v>41</v>
      </c>
    </row>
    <row r="13" spans="1:41" ht="15">
      <c r="A13" s="87" t="s">
        <v>2714</v>
      </c>
      <c r="B13" s="65" t="s">
        <v>2728</v>
      </c>
      <c r="C13" s="65" t="s">
        <v>56</v>
      </c>
      <c r="D13" s="110"/>
      <c r="E13" s="109"/>
      <c r="F13" s="111" t="s">
        <v>3697</v>
      </c>
      <c r="G13" s="112"/>
      <c r="H13" s="112"/>
      <c r="I13" s="113">
        <v>13</v>
      </c>
      <c r="J13" s="114"/>
      <c r="K13" s="48">
        <v>2</v>
      </c>
      <c r="L13" s="48">
        <v>2</v>
      </c>
      <c r="M13" s="48">
        <v>0</v>
      </c>
      <c r="N13" s="48">
        <v>2</v>
      </c>
      <c r="O13" s="48">
        <v>1</v>
      </c>
      <c r="P13" s="49">
        <v>0</v>
      </c>
      <c r="Q13" s="49">
        <v>0</v>
      </c>
      <c r="R13" s="48">
        <v>1</v>
      </c>
      <c r="S13" s="48">
        <v>0</v>
      </c>
      <c r="T13" s="48">
        <v>2</v>
      </c>
      <c r="U13" s="48">
        <v>2</v>
      </c>
      <c r="V13" s="48">
        <v>1</v>
      </c>
      <c r="W13" s="49">
        <v>0.5</v>
      </c>
      <c r="X13" s="49">
        <v>0.5</v>
      </c>
      <c r="Y13" s="78"/>
      <c r="Z13" s="78"/>
      <c r="AA13" s="78" t="s">
        <v>607</v>
      </c>
      <c r="AB13" s="84" t="s">
        <v>2914</v>
      </c>
      <c r="AC13" s="84" t="s">
        <v>3022</v>
      </c>
      <c r="AD13" s="84"/>
      <c r="AE13" s="84" t="s">
        <v>321</v>
      </c>
      <c r="AF13" s="84" t="s">
        <v>3082</v>
      </c>
      <c r="AG13" s="121">
        <v>3</v>
      </c>
      <c r="AH13" s="124">
        <v>4.761904761904762</v>
      </c>
      <c r="AI13" s="121">
        <v>0</v>
      </c>
      <c r="AJ13" s="124">
        <v>0</v>
      </c>
      <c r="AK13" s="121">
        <v>0</v>
      </c>
      <c r="AL13" s="124">
        <v>0</v>
      </c>
      <c r="AM13" s="121">
        <v>60</v>
      </c>
      <c r="AN13" s="124">
        <v>95.23809523809524</v>
      </c>
      <c r="AO13" s="121">
        <v>63</v>
      </c>
    </row>
    <row r="14" spans="1:41" ht="15">
      <c r="A14" s="87" t="s">
        <v>2715</v>
      </c>
      <c r="B14" s="65" t="s">
        <v>2729</v>
      </c>
      <c r="C14" s="65" t="s">
        <v>56</v>
      </c>
      <c r="D14" s="110"/>
      <c r="E14" s="109"/>
      <c r="F14" s="111" t="s">
        <v>3698</v>
      </c>
      <c r="G14" s="112"/>
      <c r="H14" s="112"/>
      <c r="I14" s="113">
        <v>14</v>
      </c>
      <c r="J14" s="114"/>
      <c r="K14" s="48">
        <v>2</v>
      </c>
      <c r="L14" s="48">
        <v>2</v>
      </c>
      <c r="M14" s="48">
        <v>0</v>
      </c>
      <c r="N14" s="48">
        <v>2</v>
      </c>
      <c r="O14" s="48">
        <v>1</v>
      </c>
      <c r="P14" s="49">
        <v>0</v>
      </c>
      <c r="Q14" s="49">
        <v>0</v>
      </c>
      <c r="R14" s="48">
        <v>1</v>
      </c>
      <c r="S14" s="48">
        <v>0</v>
      </c>
      <c r="T14" s="48">
        <v>2</v>
      </c>
      <c r="U14" s="48">
        <v>2</v>
      </c>
      <c r="V14" s="48">
        <v>1</v>
      </c>
      <c r="W14" s="49">
        <v>0.5</v>
      </c>
      <c r="X14" s="49">
        <v>0.5</v>
      </c>
      <c r="Y14" s="78"/>
      <c r="Z14" s="78"/>
      <c r="AA14" s="78" t="s">
        <v>597</v>
      </c>
      <c r="AB14" s="84" t="s">
        <v>2915</v>
      </c>
      <c r="AC14" s="84" t="s">
        <v>3023</v>
      </c>
      <c r="AD14" s="84"/>
      <c r="AE14" s="84" t="s">
        <v>256</v>
      </c>
      <c r="AF14" s="84" t="s">
        <v>3083</v>
      </c>
      <c r="AG14" s="121">
        <v>0</v>
      </c>
      <c r="AH14" s="124">
        <v>0</v>
      </c>
      <c r="AI14" s="121">
        <v>0</v>
      </c>
      <c r="AJ14" s="124">
        <v>0</v>
      </c>
      <c r="AK14" s="121">
        <v>0</v>
      </c>
      <c r="AL14" s="124">
        <v>0</v>
      </c>
      <c r="AM14" s="121">
        <v>24</v>
      </c>
      <c r="AN14" s="124">
        <v>100</v>
      </c>
      <c r="AO14" s="121">
        <v>24</v>
      </c>
    </row>
    <row r="15" spans="1:41" ht="15">
      <c r="A15" s="87" t="s">
        <v>2716</v>
      </c>
      <c r="B15" s="65" t="s">
        <v>2718</v>
      </c>
      <c r="C15" s="65" t="s">
        <v>59</v>
      </c>
      <c r="D15" s="110"/>
      <c r="E15" s="109"/>
      <c r="F15" s="111" t="s">
        <v>2716</v>
      </c>
      <c r="G15" s="112"/>
      <c r="H15" s="112"/>
      <c r="I15" s="113">
        <v>15</v>
      </c>
      <c r="J15" s="114"/>
      <c r="K15" s="48">
        <v>2</v>
      </c>
      <c r="L15" s="48">
        <v>1</v>
      </c>
      <c r="M15" s="48">
        <v>0</v>
      </c>
      <c r="N15" s="48">
        <v>1</v>
      </c>
      <c r="O15" s="48">
        <v>0</v>
      </c>
      <c r="P15" s="49">
        <v>0</v>
      </c>
      <c r="Q15" s="49">
        <v>0</v>
      </c>
      <c r="R15" s="48">
        <v>1</v>
      </c>
      <c r="S15" s="48">
        <v>0</v>
      </c>
      <c r="T15" s="48">
        <v>2</v>
      </c>
      <c r="U15" s="48">
        <v>1</v>
      </c>
      <c r="V15" s="48">
        <v>1</v>
      </c>
      <c r="W15" s="49">
        <v>0.5</v>
      </c>
      <c r="X15" s="49">
        <v>0.5</v>
      </c>
      <c r="Y15" s="78"/>
      <c r="Z15" s="78"/>
      <c r="AA15" s="78" t="s">
        <v>585</v>
      </c>
      <c r="AB15" s="84" t="s">
        <v>1389</v>
      </c>
      <c r="AC15" s="84" t="s">
        <v>1389</v>
      </c>
      <c r="AD15" s="84" t="s">
        <v>3025</v>
      </c>
      <c r="AE15" s="84" t="s">
        <v>367</v>
      </c>
      <c r="AF15" s="84" t="s">
        <v>3084</v>
      </c>
      <c r="AG15" s="121">
        <v>3</v>
      </c>
      <c r="AH15" s="124">
        <v>9.375</v>
      </c>
      <c r="AI15" s="121">
        <v>0</v>
      </c>
      <c r="AJ15" s="124">
        <v>0</v>
      </c>
      <c r="AK15" s="121">
        <v>0</v>
      </c>
      <c r="AL15" s="124">
        <v>0</v>
      </c>
      <c r="AM15" s="121">
        <v>29</v>
      </c>
      <c r="AN15" s="124">
        <v>90.625</v>
      </c>
      <c r="AO15" s="121">
        <v>32</v>
      </c>
    </row>
    <row r="16" spans="1:41" ht="15">
      <c r="A16" s="87" t="s">
        <v>2717</v>
      </c>
      <c r="B16" s="65" t="s">
        <v>2719</v>
      </c>
      <c r="C16" s="65" t="s">
        <v>59</v>
      </c>
      <c r="D16" s="110"/>
      <c r="E16" s="109"/>
      <c r="F16" s="111" t="s">
        <v>2717</v>
      </c>
      <c r="G16" s="112"/>
      <c r="H16" s="112"/>
      <c r="I16" s="113">
        <v>16</v>
      </c>
      <c r="J16" s="114"/>
      <c r="K16" s="48">
        <v>2</v>
      </c>
      <c r="L16" s="48">
        <v>1</v>
      </c>
      <c r="M16" s="48">
        <v>0</v>
      </c>
      <c r="N16" s="48">
        <v>1</v>
      </c>
      <c r="O16" s="48">
        <v>0</v>
      </c>
      <c r="P16" s="49">
        <v>0</v>
      </c>
      <c r="Q16" s="49">
        <v>0</v>
      </c>
      <c r="R16" s="48">
        <v>1</v>
      </c>
      <c r="S16" s="48">
        <v>0</v>
      </c>
      <c r="T16" s="48">
        <v>2</v>
      </c>
      <c r="U16" s="48">
        <v>1</v>
      </c>
      <c r="V16" s="48">
        <v>1</v>
      </c>
      <c r="W16" s="49">
        <v>0.5</v>
      </c>
      <c r="X16" s="49">
        <v>0.5</v>
      </c>
      <c r="Y16" s="78"/>
      <c r="Z16" s="78"/>
      <c r="AA16" s="78" t="s">
        <v>584</v>
      </c>
      <c r="AB16" s="84" t="s">
        <v>1389</v>
      </c>
      <c r="AC16" s="84" t="s">
        <v>1389</v>
      </c>
      <c r="AD16" s="84" t="s">
        <v>366</v>
      </c>
      <c r="AE16" s="84"/>
      <c r="AF16" s="84" t="s">
        <v>3085</v>
      </c>
      <c r="AG16" s="121">
        <v>1</v>
      </c>
      <c r="AH16" s="124">
        <v>5</v>
      </c>
      <c r="AI16" s="121">
        <v>0</v>
      </c>
      <c r="AJ16" s="124">
        <v>0</v>
      </c>
      <c r="AK16" s="121">
        <v>0</v>
      </c>
      <c r="AL16" s="124">
        <v>0</v>
      </c>
      <c r="AM16" s="121">
        <v>19</v>
      </c>
      <c r="AN16" s="124">
        <v>95</v>
      </c>
      <c r="AO16" s="121">
        <v>20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2704</v>
      </c>
      <c r="B2" s="84" t="s">
        <v>364</v>
      </c>
      <c r="C2" s="78">
        <f>VLOOKUP(GroupVertices[[#This Row],[Vertex]],Vertices[],MATCH("ID",Vertices[[#Headers],[Vertex]:[Vertex Content Word Count]],0),FALSE)</f>
        <v>183</v>
      </c>
    </row>
    <row r="3" spans="1:3" ht="15">
      <c r="A3" s="78" t="s">
        <v>2704</v>
      </c>
      <c r="B3" s="84" t="s">
        <v>306</v>
      </c>
      <c r="C3" s="78">
        <f>VLOOKUP(GroupVertices[[#This Row],[Vertex]],Vertices[],MATCH("ID",Vertices[[#Headers],[Vertex]:[Vertex Content Word Count]],0),FALSE)</f>
        <v>24</v>
      </c>
    </row>
    <row r="4" spans="1:3" ht="15">
      <c r="A4" s="78" t="s">
        <v>2704</v>
      </c>
      <c r="B4" s="84" t="s">
        <v>361</v>
      </c>
      <c r="C4" s="78">
        <f>VLOOKUP(GroupVertices[[#This Row],[Vertex]],Vertices[],MATCH("ID",Vertices[[#Headers],[Vertex]:[Vertex Content Word Count]],0),FALSE)</f>
        <v>180</v>
      </c>
    </row>
    <row r="5" spans="1:3" ht="15">
      <c r="A5" s="78" t="s">
        <v>2704</v>
      </c>
      <c r="B5" s="84" t="s">
        <v>346</v>
      </c>
      <c r="C5" s="78">
        <f>VLOOKUP(GroupVertices[[#This Row],[Vertex]],Vertices[],MATCH("ID",Vertices[[#Headers],[Vertex]:[Vertex Content Word Count]],0),FALSE)</f>
        <v>169</v>
      </c>
    </row>
    <row r="6" spans="1:3" ht="15">
      <c r="A6" s="78" t="s">
        <v>2704</v>
      </c>
      <c r="B6" s="84" t="s">
        <v>342</v>
      </c>
      <c r="C6" s="78">
        <f>VLOOKUP(GroupVertices[[#This Row],[Vertex]],Vertices[],MATCH("ID",Vertices[[#Headers],[Vertex]:[Vertex Content Word Count]],0),FALSE)</f>
        <v>165</v>
      </c>
    </row>
    <row r="7" spans="1:3" ht="15">
      <c r="A7" s="78" t="s">
        <v>2704</v>
      </c>
      <c r="B7" s="84" t="s">
        <v>378</v>
      </c>
      <c r="C7" s="78">
        <f>VLOOKUP(GroupVertices[[#This Row],[Vertex]],Vertices[],MATCH("ID",Vertices[[#Headers],[Vertex]:[Vertex Content Word Count]],0),FALSE)</f>
        <v>101</v>
      </c>
    </row>
    <row r="8" spans="1:3" ht="15">
      <c r="A8" s="78" t="s">
        <v>2704</v>
      </c>
      <c r="B8" s="84" t="s">
        <v>337</v>
      </c>
      <c r="C8" s="78">
        <f>VLOOKUP(GroupVertices[[#This Row],[Vertex]],Vertices[],MATCH("ID",Vertices[[#Headers],[Vertex]:[Vertex Content Word Count]],0),FALSE)</f>
        <v>160</v>
      </c>
    </row>
    <row r="9" spans="1:3" ht="15">
      <c r="A9" s="78" t="s">
        <v>2704</v>
      </c>
      <c r="B9" s="84" t="s">
        <v>335</v>
      </c>
      <c r="C9" s="78">
        <f>VLOOKUP(GroupVertices[[#This Row],[Vertex]],Vertices[],MATCH("ID",Vertices[[#Headers],[Vertex]:[Vertex Content Word Count]],0),FALSE)</f>
        <v>158</v>
      </c>
    </row>
    <row r="10" spans="1:3" ht="15">
      <c r="A10" s="78" t="s">
        <v>2704</v>
      </c>
      <c r="B10" s="84" t="s">
        <v>334</v>
      </c>
      <c r="C10" s="78">
        <f>VLOOKUP(GroupVertices[[#This Row],[Vertex]],Vertices[],MATCH("ID",Vertices[[#Headers],[Vertex]:[Vertex Content Word Count]],0),FALSE)</f>
        <v>157</v>
      </c>
    </row>
    <row r="11" spans="1:3" ht="15">
      <c r="A11" s="78" t="s">
        <v>2704</v>
      </c>
      <c r="B11" s="84" t="s">
        <v>333</v>
      </c>
      <c r="C11" s="78">
        <f>VLOOKUP(GroupVertices[[#This Row],[Vertex]],Vertices[],MATCH("ID",Vertices[[#Headers],[Vertex]:[Vertex Content Word Count]],0),FALSE)</f>
        <v>156</v>
      </c>
    </row>
    <row r="12" spans="1:3" ht="15">
      <c r="A12" s="78" t="s">
        <v>2704</v>
      </c>
      <c r="B12" s="84" t="s">
        <v>319</v>
      </c>
      <c r="C12" s="78">
        <f>VLOOKUP(GroupVertices[[#This Row],[Vertex]],Vertices[],MATCH("ID",Vertices[[#Headers],[Vertex]:[Vertex Content Word Count]],0),FALSE)</f>
        <v>138</v>
      </c>
    </row>
    <row r="13" spans="1:3" ht="15">
      <c r="A13" s="78" t="s">
        <v>2704</v>
      </c>
      <c r="B13" s="84" t="s">
        <v>318</v>
      </c>
      <c r="C13" s="78">
        <f>VLOOKUP(GroupVertices[[#This Row],[Vertex]],Vertices[],MATCH("ID",Vertices[[#Headers],[Vertex]:[Vertex Content Word Count]],0),FALSE)</f>
        <v>137</v>
      </c>
    </row>
    <row r="14" spans="1:3" ht="15">
      <c r="A14" s="78" t="s">
        <v>2704</v>
      </c>
      <c r="B14" s="84" t="s">
        <v>317</v>
      </c>
      <c r="C14" s="78">
        <f>VLOOKUP(GroupVertices[[#This Row],[Vertex]],Vertices[],MATCH("ID",Vertices[[#Headers],[Vertex]:[Vertex Content Word Count]],0),FALSE)</f>
        <v>136</v>
      </c>
    </row>
    <row r="15" spans="1:3" ht="15">
      <c r="A15" s="78" t="s">
        <v>2704</v>
      </c>
      <c r="B15" s="84" t="s">
        <v>316</v>
      </c>
      <c r="C15" s="78">
        <f>VLOOKUP(GroupVertices[[#This Row],[Vertex]],Vertices[],MATCH("ID",Vertices[[#Headers],[Vertex]:[Vertex Content Word Count]],0),FALSE)</f>
        <v>135</v>
      </c>
    </row>
    <row r="16" spans="1:3" ht="15">
      <c r="A16" s="78" t="s">
        <v>2704</v>
      </c>
      <c r="B16" s="84" t="s">
        <v>314</v>
      </c>
      <c r="C16" s="78">
        <f>VLOOKUP(GroupVertices[[#This Row],[Vertex]],Vertices[],MATCH("ID",Vertices[[#Headers],[Vertex]:[Vertex Content Word Count]],0),FALSE)</f>
        <v>133</v>
      </c>
    </row>
    <row r="17" spans="1:3" ht="15">
      <c r="A17" s="78" t="s">
        <v>2704</v>
      </c>
      <c r="B17" s="84" t="s">
        <v>313</v>
      </c>
      <c r="C17" s="78">
        <f>VLOOKUP(GroupVertices[[#This Row],[Vertex]],Vertices[],MATCH("ID",Vertices[[#Headers],[Vertex]:[Vertex Content Word Count]],0),FALSE)</f>
        <v>132</v>
      </c>
    </row>
    <row r="18" spans="1:3" ht="15">
      <c r="A18" s="78" t="s">
        <v>2704</v>
      </c>
      <c r="B18" s="84" t="s">
        <v>312</v>
      </c>
      <c r="C18" s="78">
        <f>VLOOKUP(GroupVertices[[#This Row],[Vertex]],Vertices[],MATCH("ID",Vertices[[#Headers],[Vertex]:[Vertex Content Word Count]],0),FALSE)</f>
        <v>131</v>
      </c>
    </row>
    <row r="19" spans="1:3" ht="15">
      <c r="A19" s="78" t="s">
        <v>2704</v>
      </c>
      <c r="B19" s="84" t="s">
        <v>311</v>
      </c>
      <c r="C19" s="78">
        <f>VLOOKUP(GroupVertices[[#This Row],[Vertex]],Vertices[],MATCH("ID",Vertices[[#Headers],[Vertex]:[Vertex Content Word Count]],0),FALSE)</f>
        <v>130</v>
      </c>
    </row>
    <row r="20" spans="1:3" ht="15">
      <c r="A20" s="78" t="s">
        <v>2704</v>
      </c>
      <c r="B20" s="84" t="s">
        <v>305</v>
      </c>
      <c r="C20" s="78">
        <f>VLOOKUP(GroupVertices[[#This Row],[Vertex]],Vertices[],MATCH("ID",Vertices[[#Headers],[Vertex]:[Vertex Content Word Count]],0),FALSE)</f>
        <v>127</v>
      </c>
    </row>
    <row r="21" spans="1:3" ht="15">
      <c r="A21" s="78" t="s">
        <v>2704</v>
      </c>
      <c r="B21" s="84" t="s">
        <v>297</v>
      </c>
      <c r="C21" s="78">
        <f>VLOOKUP(GroupVertices[[#This Row],[Vertex]],Vertices[],MATCH("ID",Vertices[[#Headers],[Vertex]:[Vertex Content Word Count]],0),FALSE)</f>
        <v>118</v>
      </c>
    </row>
    <row r="22" spans="1:3" ht="15">
      <c r="A22" s="78" t="s">
        <v>2704</v>
      </c>
      <c r="B22" s="84" t="s">
        <v>295</v>
      </c>
      <c r="C22" s="78">
        <f>VLOOKUP(GroupVertices[[#This Row],[Vertex]],Vertices[],MATCH("ID",Vertices[[#Headers],[Vertex]:[Vertex Content Word Count]],0),FALSE)</f>
        <v>116</v>
      </c>
    </row>
    <row r="23" spans="1:3" ht="15">
      <c r="A23" s="78" t="s">
        <v>2704</v>
      </c>
      <c r="B23" s="84" t="s">
        <v>289</v>
      </c>
      <c r="C23" s="78">
        <f>VLOOKUP(GroupVertices[[#This Row],[Vertex]],Vertices[],MATCH("ID",Vertices[[#Headers],[Vertex]:[Vertex Content Word Count]],0),FALSE)</f>
        <v>105</v>
      </c>
    </row>
    <row r="24" spans="1:3" ht="15">
      <c r="A24" s="78" t="s">
        <v>2704</v>
      </c>
      <c r="B24" s="84" t="s">
        <v>288</v>
      </c>
      <c r="C24" s="78">
        <f>VLOOKUP(GroupVertices[[#This Row],[Vertex]],Vertices[],MATCH("ID",Vertices[[#Headers],[Vertex]:[Vertex Content Word Count]],0),FALSE)</f>
        <v>104</v>
      </c>
    </row>
    <row r="25" spans="1:3" ht="15">
      <c r="A25" s="78" t="s">
        <v>2704</v>
      </c>
      <c r="B25" s="84" t="s">
        <v>287</v>
      </c>
      <c r="C25" s="78">
        <f>VLOOKUP(GroupVertices[[#This Row],[Vertex]],Vertices[],MATCH("ID",Vertices[[#Headers],[Vertex]:[Vertex Content Word Count]],0),FALSE)</f>
        <v>103</v>
      </c>
    </row>
    <row r="26" spans="1:3" ht="15">
      <c r="A26" s="78" t="s">
        <v>2704</v>
      </c>
      <c r="B26" s="84" t="s">
        <v>285</v>
      </c>
      <c r="C26" s="78">
        <f>VLOOKUP(GroupVertices[[#This Row],[Vertex]],Vertices[],MATCH("ID",Vertices[[#Headers],[Vertex]:[Vertex Content Word Count]],0),FALSE)</f>
        <v>100</v>
      </c>
    </row>
    <row r="27" spans="1:3" ht="15">
      <c r="A27" s="78" t="s">
        <v>2704</v>
      </c>
      <c r="B27" s="84" t="s">
        <v>282</v>
      </c>
      <c r="C27" s="78">
        <f>VLOOKUP(GroupVertices[[#This Row],[Vertex]],Vertices[],MATCH("ID",Vertices[[#Headers],[Vertex]:[Vertex Content Word Count]],0),FALSE)</f>
        <v>97</v>
      </c>
    </row>
    <row r="28" spans="1:3" ht="15">
      <c r="A28" s="78" t="s">
        <v>2704</v>
      </c>
      <c r="B28" s="84" t="s">
        <v>281</v>
      </c>
      <c r="C28" s="78">
        <f>VLOOKUP(GroupVertices[[#This Row],[Vertex]],Vertices[],MATCH("ID",Vertices[[#Headers],[Vertex]:[Vertex Content Word Count]],0),FALSE)</f>
        <v>96</v>
      </c>
    </row>
    <row r="29" spans="1:3" ht="15">
      <c r="A29" s="78" t="s">
        <v>2704</v>
      </c>
      <c r="B29" s="84" t="s">
        <v>279</v>
      </c>
      <c r="C29" s="78">
        <f>VLOOKUP(GroupVertices[[#This Row],[Vertex]],Vertices[],MATCH("ID",Vertices[[#Headers],[Vertex]:[Vertex Content Word Count]],0),FALSE)</f>
        <v>94</v>
      </c>
    </row>
    <row r="30" spans="1:3" ht="15">
      <c r="A30" s="78" t="s">
        <v>2704</v>
      </c>
      <c r="B30" s="84" t="s">
        <v>278</v>
      </c>
      <c r="C30" s="78">
        <f>VLOOKUP(GroupVertices[[#This Row],[Vertex]],Vertices[],MATCH("ID",Vertices[[#Headers],[Vertex]:[Vertex Content Word Count]],0),FALSE)</f>
        <v>93</v>
      </c>
    </row>
    <row r="31" spans="1:3" ht="15">
      <c r="A31" s="78" t="s">
        <v>2704</v>
      </c>
      <c r="B31" s="84" t="s">
        <v>277</v>
      </c>
      <c r="C31" s="78">
        <f>VLOOKUP(GroupVertices[[#This Row],[Vertex]],Vertices[],MATCH("ID",Vertices[[#Headers],[Vertex]:[Vertex Content Word Count]],0),FALSE)</f>
        <v>92</v>
      </c>
    </row>
    <row r="32" spans="1:3" ht="15">
      <c r="A32" s="78" t="s">
        <v>2704</v>
      </c>
      <c r="B32" s="84" t="s">
        <v>275</v>
      </c>
      <c r="C32" s="78">
        <f>VLOOKUP(GroupVertices[[#This Row],[Vertex]],Vertices[],MATCH("ID",Vertices[[#Headers],[Vertex]:[Vertex Content Word Count]],0),FALSE)</f>
        <v>90</v>
      </c>
    </row>
    <row r="33" spans="1:3" ht="15">
      <c r="A33" s="78" t="s">
        <v>2704</v>
      </c>
      <c r="B33" s="84" t="s">
        <v>274</v>
      </c>
      <c r="C33" s="78">
        <f>VLOOKUP(GroupVertices[[#This Row],[Vertex]],Vertices[],MATCH("ID",Vertices[[#Headers],[Vertex]:[Vertex Content Word Count]],0),FALSE)</f>
        <v>89</v>
      </c>
    </row>
    <row r="34" spans="1:3" ht="15">
      <c r="A34" s="78" t="s">
        <v>2704</v>
      </c>
      <c r="B34" s="84" t="s">
        <v>272</v>
      </c>
      <c r="C34" s="78">
        <f>VLOOKUP(GroupVertices[[#This Row],[Vertex]],Vertices[],MATCH("ID",Vertices[[#Headers],[Vertex]:[Vertex Content Word Count]],0),FALSE)</f>
        <v>87</v>
      </c>
    </row>
    <row r="35" spans="1:3" ht="15">
      <c r="A35" s="78" t="s">
        <v>2704</v>
      </c>
      <c r="B35" s="84" t="s">
        <v>270</v>
      </c>
      <c r="C35" s="78">
        <f>VLOOKUP(GroupVertices[[#This Row],[Vertex]],Vertices[],MATCH("ID",Vertices[[#Headers],[Vertex]:[Vertex Content Word Count]],0),FALSE)</f>
        <v>85</v>
      </c>
    </row>
    <row r="36" spans="1:3" ht="15">
      <c r="A36" s="78" t="s">
        <v>2704</v>
      </c>
      <c r="B36" s="84" t="s">
        <v>266</v>
      </c>
      <c r="C36" s="78">
        <f>VLOOKUP(GroupVertices[[#This Row],[Vertex]],Vertices[],MATCH("ID",Vertices[[#Headers],[Vertex]:[Vertex Content Word Count]],0),FALSE)</f>
        <v>81</v>
      </c>
    </row>
    <row r="37" spans="1:3" ht="15">
      <c r="A37" s="78" t="s">
        <v>2704</v>
      </c>
      <c r="B37" s="84" t="s">
        <v>260</v>
      </c>
      <c r="C37" s="78">
        <f>VLOOKUP(GroupVertices[[#This Row],[Vertex]],Vertices[],MATCH("ID",Vertices[[#Headers],[Vertex]:[Vertex Content Word Count]],0),FALSE)</f>
        <v>74</v>
      </c>
    </row>
    <row r="38" spans="1:3" ht="15">
      <c r="A38" s="78" t="s">
        <v>2704</v>
      </c>
      <c r="B38" s="84" t="s">
        <v>259</v>
      </c>
      <c r="C38" s="78">
        <f>VLOOKUP(GroupVertices[[#This Row],[Vertex]],Vertices[],MATCH("ID",Vertices[[#Headers],[Vertex]:[Vertex Content Word Count]],0),FALSE)</f>
        <v>73</v>
      </c>
    </row>
    <row r="39" spans="1:3" ht="15">
      <c r="A39" s="78" t="s">
        <v>2704</v>
      </c>
      <c r="B39" s="84" t="s">
        <v>258</v>
      </c>
      <c r="C39" s="78">
        <f>VLOOKUP(GroupVertices[[#This Row],[Vertex]],Vertices[],MATCH("ID",Vertices[[#Headers],[Vertex]:[Vertex Content Word Count]],0),FALSE)</f>
        <v>72</v>
      </c>
    </row>
    <row r="40" spans="1:3" ht="15">
      <c r="A40" s="78" t="s">
        <v>2704</v>
      </c>
      <c r="B40" s="84" t="s">
        <v>251</v>
      </c>
      <c r="C40" s="78">
        <f>VLOOKUP(GroupVertices[[#This Row],[Vertex]],Vertices[],MATCH("ID",Vertices[[#Headers],[Vertex]:[Vertex Content Word Count]],0),FALSE)</f>
        <v>59</v>
      </c>
    </row>
    <row r="41" spans="1:3" ht="15">
      <c r="A41" s="78" t="s">
        <v>2704</v>
      </c>
      <c r="B41" s="84" t="s">
        <v>250</v>
      </c>
      <c r="C41" s="78">
        <f>VLOOKUP(GroupVertices[[#This Row],[Vertex]],Vertices[],MATCH("ID",Vertices[[#Headers],[Vertex]:[Vertex Content Word Count]],0),FALSE)</f>
        <v>58</v>
      </c>
    </row>
    <row r="42" spans="1:3" ht="15">
      <c r="A42" s="78" t="s">
        <v>2704</v>
      </c>
      <c r="B42" s="84" t="s">
        <v>248</v>
      </c>
      <c r="C42" s="78">
        <f>VLOOKUP(GroupVertices[[#This Row],[Vertex]],Vertices[],MATCH("ID",Vertices[[#Headers],[Vertex]:[Vertex Content Word Count]],0),FALSE)</f>
        <v>50</v>
      </c>
    </row>
    <row r="43" spans="1:3" ht="15">
      <c r="A43" s="78" t="s">
        <v>2704</v>
      </c>
      <c r="B43" s="84" t="s">
        <v>245</v>
      </c>
      <c r="C43" s="78">
        <f>VLOOKUP(GroupVertices[[#This Row],[Vertex]],Vertices[],MATCH("ID",Vertices[[#Headers],[Vertex]:[Vertex Content Word Count]],0),FALSE)</f>
        <v>47</v>
      </c>
    </row>
    <row r="44" spans="1:3" ht="15">
      <c r="A44" s="78" t="s">
        <v>2704</v>
      </c>
      <c r="B44" s="84" t="s">
        <v>244</v>
      </c>
      <c r="C44" s="78">
        <f>VLOOKUP(GroupVertices[[#This Row],[Vertex]],Vertices[],MATCH("ID",Vertices[[#Headers],[Vertex]:[Vertex Content Word Count]],0),FALSE)</f>
        <v>46</v>
      </c>
    </row>
    <row r="45" spans="1:3" ht="15">
      <c r="A45" s="78" t="s">
        <v>2704</v>
      </c>
      <c r="B45" s="84" t="s">
        <v>243</v>
      </c>
      <c r="C45" s="78">
        <f>VLOOKUP(GroupVertices[[#This Row],[Vertex]],Vertices[],MATCH("ID",Vertices[[#Headers],[Vertex]:[Vertex Content Word Count]],0),FALSE)</f>
        <v>45</v>
      </c>
    </row>
    <row r="46" spans="1:3" ht="15">
      <c r="A46" s="78" t="s">
        <v>2704</v>
      </c>
      <c r="B46" s="84" t="s">
        <v>242</v>
      </c>
      <c r="C46" s="78">
        <f>VLOOKUP(GroupVertices[[#This Row],[Vertex]],Vertices[],MATCH("ID",Vertices[[#Headers],[Vertex]:[Vertex Content Word Count]],0),FALSE)</f>
        <v>44</v>
      </c>
    </row>
    <row r="47" spans="1:3" ht="15">
      <c r="A47" s="78" t="s">
        <v>2704</v>
      </c>
      <c r="B47" s="84" t="s">
        <v>241</v>
      </c>
      <c r="C47" s="78">
        <f>VLOOKUP(GroupVertices[[#This Row],[Vertex]],Vertices[],MATCH("ID",Vertices[[#Headers],[Vertex]:[Vertex Content Word Count]],0),FALSE)</f>
        <v>43</v>
      </c>
    </row>
    <row r="48" spans="1:3" ht="15">
      <c r="A48" s="78" t="s">
        <v>2704</v>
      </c>
      <c r="B48" s="84" t="s">
        <v>239</v>
      </c>
      <c r="C48" s="78">
        <f>VLOOKUP(GroupVertices[[#This Row],[Vertex]],Vertices[],MATCH("ID",Vertices[[#Headers],[Vertex]:[Vertex Content Word Count]],0),FALSE)</f>
        <v>39</v>
      </c>
    </row>
    <row r="49" spans="1:3" ht="15">
      <c r="A49" s="78" t="s">
        <v>2704</v>
      </c>
      <c r="B49" s="84" t="s">
        <v>238</v>
      </c>
      <c r="C49" s="78">
        <f>VLOOKUP(GroupVertices[[#This Row],[Vertex]],Vertices[],MATCH("ID",Vertices[[#Headers],[Vertex]:[Vertex Content Word Count]],0),FALSE)</f>
        <v>38</v>
      </c>
    </row>
    <row r="50" spans="1:3" ht="15">
      <c r="A50" s="78" t="s">
        <v>2704</v>
      </c>
      <c r="B50" s="84" t="s">
        <v>237</v>
      </c>
      <c r="C50" s="78">
        <f>VLOOKUP(GroupVertices[[#This Row],[Vertex]],Vertices[],MATCH("ID",Vertices[[#Headers],[Vertex]:[Vertex Content Word Count]],0),FALSE)</f>
        <v>37</v>
      </c>
    </row>
    <row r="51" spans="1:3" ht="15">
      <c r="A51" s="78" t="s">
        <v>2704</v>
      </c>
      <c r="B51" s="84" t="s">
        <v>236</v>
      </c>
      <c r="C51" s="78">
        <f>VLOOKUP(GroupVertices[[#This Row],[Vertex]],Vertices[],MATCH("ID",Vertices[[#Headers],[Vertex]:[Vertex Content Word Count]],0),FALSE)</f>
        <v>36</v>
      </c>
    </row>
    <row r="52" spans="1:3" ht="15">
      <c r="A52" s="78" t="s">
        <v>2704</v>
      </c>
      <c r="B52" s="84" t="s">
        <v>235</v>
      </c>
      <c r="C52" s="78">
        <f>VLOOKUP(GroupVertices[[#This Row],[Vertex]],Vertices[],MATCH("ID",Vertices[[#Headers],[Vertex]:[Vertex Content Word Count]],0),FALSE)</f>
        <v>35</v>
      </c>
    </row>
    <row r="53" spans="1:3" ht="15">
      <c r="A53" s="78" t="s">
        <v>2704</v>
      </c>
      <c r="B53" s="84" t="s">
        <v>234</v>
      </c>
      <c r="C53" s="78">
        <f>VLOOKUP(GroupVertices[[#This Row],[Vertex]],Vertices[],MATCH("ID",Vertices[[#Headers],[Vertex]:[Vertex Content Word Count]],0),FALSE)</f>
        <v>34</v>
      </c>
    </row>
    <row r="54" spans="1:3" ht="15">
      <c r="A54" s="78" t="s">
        <v>2704</v>
      </c>
      <c r="B54" s="84" t="s">
        <v>233</v>
      </c>
      <c r="C54" s="78">
        <f>VLOOKUP(GroupVertices[[#This Row],[Vertex]],Vertices[],MATCH("ID",Vertices[[#Headers],[Vertex]:[Vertex Content Word Count]],0),FALSE)</f>
        <v>33</v>
      </c>
    </row>
    <row r="55" spans="1:3" ht="15">
      <c r="A55" s="78" t="s">
        <v>2704</v>
      </c>
      <c r="B55" s="84" t="s">
        <v>232</v>
      </c>
      <c r="C55" s="78">
        <f>VLOOKUP(GroupVertices[[#This Row],[Vertex]],Vertices[],MATCH("ID",Vertices[[#Headers],[Vertex]:[Vertex Content Word Count]],0),FALSE)</f>
        <v>32</v>
      </c>
    </row>
    <row r="56" spans="1:3" ht="15">
      <c r="A56" s="78" t="s">
        <v>2704</v>
      </c>
      <c r="B56" s="84" t="s">
        <v>231</v>
      </c>
      <c r="C56" s="78">
        <f>VLOOKUP(GroupVertices[[#This Row],[Vertex]],Vertices[],MATCH("ID",Vertices[[#Headers],[Vertex]:[Vertex Content Word Count]],0),FALSE)</f>
        <v>31</v>
      </c>
    </row>
    <row r="57" spans="1:3" ht="15">
      <c r="A57" s="78" t="s">
        <v>2704</v>
      </c>
      <c r="B57" s="84" t="s">
        <v>230</v>
      </c>
      <c r="C57" s="78">
        <f>VLOOKUP(GroupVertices[[#This Row],[Vertex]],Vertices[],MATCH("ID",Vertices[[#Headers],[Vertex]:[Vertex Content Word Count]],0),FALSE)</f>
        <v>30</v>
      </c>
    </row>
    <row r="58" spans="1:3" ht="15">
      <c r="A58" s="78" t="s">
        <v>2704</v>
      </c>
      <c r="B58" s="84" t="s">
        <v>229</v>
      </c>
      <c r="C58" s="78">
        <f>VLOOKUP(GroupVertices[[#This Row],[Vertex]],Vertices[],MATCH("ID",Vertices[[#Headers],[Vertex]:[Vertex Content Word Count]],0),FALSE)</f>
        <v>29</v>
      </c>
    </row>
    <row r="59" spans="1:3" ht="15">
      <c r="A59" s="78" t="s">
        <v>2704</v>
      </c>
      <c r="B59" s="84" t="s">
        <v>228</v>
      </c>
      <c r="C59" s="78">
        <f>VLOOKUP(GroupVertices[[#This Row],[Vertex]],Vertices[],MATCH("ID",Vertices[[#Headers],[Vertex]:[Vertex Content Word Count]],0),FALSE)</f>
        <v>28</v>
      </c>
    </row>
    <row r="60" spans="1:3" ht="15">
      <c r="A60" s="78" t="s">
        <v>2704</v>
      </c>
      <c r="B60" s="84" t="s">
        <v>227</v>
      </c>
      <c r="C60" s="78">
        <f>VLOOKUP(GroupVertices[[#This Row],[Vertex]],Vertices[],MATCH("ID",Vertices[[#Headers],[Vertex]:[Vertex Content Word Count]],0),FALSE)</f>
        <v>27</v>
      </c>
    </row>
    <row r="61" spans="1:3" ht="15">
      <c r="A61" s="78" t="s">
        <v>2704</v>
      </c>
      <c r="B61" s="84" t="s">
        <v>226</v>
      </c>
      <c r="C61" s="78">
        <f>VLOOKUP(GroupVertices[[#This Row],[Vertex]],Vertices[],MATCH("ID",Vertices[[#Headers],[Vertex]:[Vertex Content Word Count]],0),FALSE)</f>
        <v>26</v>
      </c>
    </row>
    <row r="62" spans="1:3" ht="15">
      <c r="A62" s="78" t="s">
        <v>2704</v>
      </c>
      <c r="B62" s="84" t="s">
        <v>225</v>
      </c>
      <c r="C62" s="78">
        <f>VLOOKUP(GroupVertices[[#This Row],[Vertex]],Vertices[],MATCH("ID",Vertices[[#Headers],[Vertex]:[Vertex Content Word Count]],0),FALSE)</f>
        <v>25</v>
      </c>
    </row>
    <row r="63" spans="1:3" ht="15">
      <c r="A63" s="78" t="s">
        <v>2704</v>
      </c>
      <c r="B63" s="84" t="s">
        <v>224</v>
      </c>
      <c r="C63" s="78">
        <f>VLOOKUP(GroupVertices[[#This Row],[Vertex]],Vertices[],MATCH("ID",Vertices[[#Headers],[Vertex]:[Vertex Content Word Count]],0),FALSE)</f>
        <v>23</v>
      </c>
    </row>
    <row r="64" spans="1:3" ht="15">
      <c r="A64" s="78" t="s">
        <v>2705</v>
      </c>
      <c r="B64" s="84" t="s">
        <v>350</v>
      </c>
      <c r="C64" s="78">
        <f>VLOOKUP(GroupVertices[[#This Row],[Vertex]],Vertices[],MATCH("ID",Vertices[[#Headers],[Vertex]:[Vertex Content Word Count]],0),FALSE)</f>
        <v>6</v>
      </c>
    </row>
    <row r="65" spans="1:3" ht="15">
      <c r="A65" s="78" t="s">
        <v>2705</v>
      </c>
      <c r="B65" s="84" t="s">
        <v>394</v>
      </c>
      <c r="C65" s="78">
        <f>VLOOKUP(GroupVertices[[#This Row],[Vertex]],Vertices[],MATCH("ID",Vertices[[#Headers],[Vertex]:[Vertex Content Word Count]],0),FALSE)</f>
        <v>185</v>
      </c>
    </row>
    <row r="66" spans="1:3" ht="15">
      <c r="A66" s="78" t="s">
        <v>2705</v>
      </c>
      <c r="B66" s="84" t="s">
        <v>393</v>
      </c>
      <c r="C66" s="78">
        <f>VLOOKUP(GroupVertices[[#This Row],[Vertex]],Vertices[],MATCH("ID",Vertices[[#Headers],[Vertex]:[Vertex Content Word Count]],0),FALSE)</f>
        <v>184</v>
      </c>
    </row>
    <row r="67" spans="1:3" ht="15">
      <c r="A67" s="78" t="s">
        <v>2705</v>
      </c>
      <c r="B67" s="84" t="s">
        <v>392</v>
      </c>
      <c r="C67" s="78">
        <f>VLOOKUP(GroupVertices[[#This Row],[Vertex]],Vertices[],MATCH("ID",Vertices[[#Headers],[Vertex]:[Vertex Content Word Count]],0),FALSE)</f>
        <v>182</v>
      </c>
    </row>
    <row r="68" spans="1:3" ht="15">
      <c r="A68" s="78" t="s">
        <v>2705</v>
      </c>
      <c r="B68" s="84" t="s">
        <v>391</v>
      </c>
      <c r="C68" s="78">
        <f>VLOOKUP(GroupVertices[[#This Row],[Vertex]],Vertices[],MATCH("ID",Vertices[[#Headers],[Vertex]:[Vertex Content Word Count]],0),FALSE)</f>
        <v>179</v>
      </c>
    </row>
    <row r="69" spans="1:3" ht="15">
      <c r="A69" s="78" t="s">
        <v>2705</v>
      </c>
      <c r="B69" s="84" t="s">
        <v>359</v>
      </c>
      <c r="C69" s="78">
        <f>VLOOKUP(GroupVertices[[#This Row],[Vertex]],Vertices[],MATCH("ID",Vertices[[#Headers],[Vertex]:[Vertex Content Word Count]],0),FALSE)</f>
        <v>178</v>
      </c>
    </row>
    <row r="70" spans="1:3" ht="15">
      <c r="A70" s="78" t="s">
        <v>2705</v>
      </c>
      <c r="B70" s="84" t="s">
        <v>390</v>
      </c>
      <c r="C70" s="78">
        <f>VLOOKUP(GroupVertices[[#This Row],[Vertex]],Vertices[],MATCH("ID",Vertices[[#Headers],[Vertex]:[Vertex Content Word Count]],0),FALSE)</f>
        <v>176</v>
      </c>
    </row>
    <row r="71" spans="1:3" ht="15">
      <c r="A71" s="78" t="s">
        <v>2705</v>
      </c>
      <c r="B71" s="84" t="s">
        <v>349</v>
      </c>
      <c r="C71" s="78">
        <f>VLOOKUP(GroupVertices[[#This Row],[Vertex]],Vertices[],MATCH("ID",Vertices[[#Headers],[Vertex]:[Vertex Content Word Count]],0),FALSE)</f>
        <v>172</v>
      </c>
    </row>
    <row r="72" spans="1:3" ht="15">
      <c r="A72" s="78" t="s">
        <v>2705</v>
      </c>
      <c r="B72" s="84" t="s">
        <v>389</v>
      </c>
      <c r="C72" s="78">
        <f>VLOOKUP(GroupVertices[[#This Row],[Vertex]],Vertices[],MATCH("ID",Vertices[[#Headers],[Vertex]:[Vertex Content Word Count]],0),FALSE)</f>
        <v>175</v>
      </c>
    </row>
    <row r="73" spans="1:3" ht="15">
      <c r="A73" s="78" t="s">
        <v>2705</v>
      </c>
      <c r="B73" s="84" t="s">
        <v>388</v>
      </c>
      <c r="C73" s="78">
        <f>VLOOKUP(GroupVertices[[#This Row],[Vertex]],Vertices[],MATCH("ID",Vertices[[#Headers],[Vertex]:[Vertex Content Word Count]],0),FALSE)</f>
        <v>174</v>
      </c>
    </row>
    <row r="74" spans="1:3" ht="15">
      <c r="A74" s="78" t="s">
        <v>2705</v>
      </c>
      <c r="B74" s="84" t="s">
        <v>387</v>
      </c>
      <c r="C74" s="78">
        <f>VLOOKUP(GroupVertices[[#This Row],[Vertex]],Vertices[],MATCH("ID",Vertices[[#Headers],[Vertex]:[Vertex Content Word Count]],0),FALSE)</f>
        <v>173</v>
      </c>
    </row>
    <row r="75" spans="1:3" ht="15">
      <c r="A75" s="78" t="s">
        <v>2705</v>
      </c>
      <c r="B75" s="84" t="s">
        <v>345</v>
      </c>
      <c r="C75" s="78">
        <f>VLOOKUP(GroupVertices[[#This Row],[Vertex]],Vertices[],MATCH("ID",Vertices[[#Headers],[Vertex]:[Vertex Content Word Count]],0),FALSE)</f>
        <v>168</v>
      </c>
    </row>
    <row r="76" spans="1:3" ht="15">
      <c r="A76" s="78" t="s">
        <v>2705</v>
      </c>
      <c r="B76" s="84" t="s">
        <v>344</v>
      </c>
      <c r="C76" s="78">
        <f>VLOOKUP(GroupVertices[[#This Row],[Vertex]],Vertices[],MATCH("ID",Vertices[[#Headers],[Vertex]:[Vertex Content Word Count]],0),FALSE)</f>
        <v>167</v>
      </c>
    </row>
    <row r="77" spans="1:3" ht="15">
      <c r="A77" s="78" t="s">
        <v>2705</v>
      </c>
      <c r="B77" s="84" t="s">
        <v>340</v>
      </c>
      <c r="C77" s="78">
        <f>VLOOKUP(GroupVertices[[#This Row],[Vertex]],Vertices[],MATCH("ID",Vertices[[#Headers],[Vertex]:[Vertex Content Word Count]],0),FALSE)</f>
        <v>163</v>
      </c>
    </row>
    <row r="78" spans="1:3" ht="15">
      <c r="A78" s="78" t="s">
        <v>2705</v>
      </c>
      <c r="B78" s="84" t="s">
        <v>332</v>
      </c>
      <c r="C78" s="78">
        <f>VLOOKUP(GroupVertices[[#This Row],[Vertex]],Vertices[],MATCH("ID",Vertices[[#Headers],[Vertex]:[Vertex Content Word Count]],0),FALSE)</f>
        <v>155</v>
      </c>
    </row>
    <row r="79" spans="1:3" ht="15">
      <c r="A79" s="78" t="s">
        <v>2705</v>
      </c>
      <c r="B79" s="84" t="s">
        <v>382</v>
      </c>
      <c r="C79" s="78">
        <f>VLOOKUP(GroupVertices[[#This Row],[Vertex]],Vertices[],MATCH("ID",Vertices[[#Headers],[Vertex]:[Vertex Content Word Count]],0),FALSE)</f>
        <v>140</v>
      </c>
    </row>
    <row r="80" spans="1:3" ht="15">
      <c r="A80" s="78" t="s">
        <v>2705</v>
      </c>
      <c r="B80" s="84" t="s">
        <v>320</v>
      </c>
      <c r="C80" s="78">
        <f>VLOOKUP(GroupVertices[[#This Row],[Vertex]],Vertices[],MATCH("ID",Vertices[[#Headers],[Vertex]:[Vertex Content Word Count]],0),FALSE)</f>
        <v>139</v>
      </c>
    </row>
    <row r="81" spans="1:3" ht="15">
      <c r="A81" s="78" t="s">
        <v>2705</v>
      </c>
      <c r="B81" s="84" t="s">
        <v>315</v>
      </c>
      <c r="C81" s="78">
        <f>VLOOKUP(GroupVertices[[#This Row],[Vertex]],Vertices[],MATCH("ID",Vertices[[#Headers],[Vertex]:[Vertex Content Word Count]],0),FALSE)</f>
        <v>134</v>
      </c>
    </row>
    <row r="82" spans="1:3" ht="15">
      <c r="A82" s="78" t="s">
        <v>2705</v>
      </c>
      <c r="B82" s="84" t="s">
        <v>310</v>
      </c>
      <c r="C82" s="78">
        <f>VLOOKUP(GroupVertices[[#This Row],[Vertex]],Vertices[],MATCH("ID",Vertices[[#Headers],[Vertex]:[Vertex Content Word Count]],0),FALSE)</f>
        <v>129</v>
      </c>
    </row>
    <row r="83" spans="1:3" ht="15">
      <c r="A83" s="78" t="s">
        <v>2705</v>
      </c>
      <c r="B83" s="84" t="s">
        <v>307</v>
      </c>
      <c r="C83" s="78">
        <f>VLOOKUP(GroupVertices[[#This Row],[Vertex]],Vertices[],MATCH("ID",Vertices[[#Headers],[Vertex]:[Vertex Content Word Count]],0),FALSE)</f>
        <v>128</v>
      </c>
    </row>
    <row r="84" spans="1:3" ht="15">
      <c r="A84" s="78" t="s">
        <v>2705</v>
      </c>
      <c r="B84" s="84" t="s">
        <v>303</v>
      </c>
      <c r="C84" s="78">
        <f>VLOOKUP(GroupVertices[[#This Row],[Vertex]],Vertices[],MATCH("ID",Vertices[[#Headers],[Vertex]:[Vertex Content Word Count]],0),FALSE)</f>
        <v>125</v>
      </c>
    </row>
    <row r="85" spans="1:3" ht="15">
      <c r="A85" s="78" t="s">
        <v>2705</v>
      </c>
      <c r="B85" s="84" t="s">
        <v>212</v>
      </c>
      <c r="C85" s="78">
        <f>VLOOKUP(GroupVertices[[#This Row],[Vertex]],Vertices[],MATCH("ID",Vertices[[#Headers],[Vertex]:[Vertex Content Word Count]],0),FALSE)</f>
        <v>3</v>
      </c>
    </row>
    <row r="86" spans="1:3" ht="15">
      <c r="A86" s="78" t="s">
        <v>2705</v>
      </c>
      <c r="B86" s="84" t="s">
        <v>291</v>
      </c>
      <c r="C86" s="78">
        <f>VLOOKUP(GroupVertices[[#This Row],[Vertex]],Vertices[],MATCH("ID",Vertices[[#Headers],[Vertex]:[Vertex Content Word Count]],0),FALSE)</f>
        <v>110</v>
      </c>
    </row>
    <row r="87" spans="1:3" ht="15">
      <c r="A87" s="78" t="s">
        <v>2705</v>
      </c>
      <c r="B87" s="84" t="s">
        <v>286</v>
      </c>
      <c r="C87" s="78">
        <f>VLOOKUP(GroupVertices[[#This Row],[Vertex]],Vertices[],MATCH("ID",Vertices[[#Headers],[Vertex]:[Vertex Content Word Count]],0),FALSE)</f>
        <v>102</v>
      </c>
    </row>
    <row r="88" spans="1:3" ht="15">
      <c r="A88" s="78" t="s">
        <v>2705</v>
      </c>
      <c r="B88" s="84" t="s">
        <v>284</v>
      </c>
      <c r="C88" s="78">
        <f>VLOOKUP(GroupVertices[[#This Row],[Vertex]],Vertices[],MATCH("ID",Vertices[[#Headers],[Vertex]:[Vertex Content Word Count]],0),FALSE)</f>
        <v>99</v>
      </c>
    </row>
    <row r="89" spans="1:3" ht="15">
      <c r="A89" s="78" t="s">
        <v>2705</v>
      </c>
      <c r="B89" s="84" t="s">
        <v>283</v>
      </c>
      <c r="C89" s="78">
        <f>VLOOKUP(GroupVertices[[#This Row],[Vertex]],Vertices[],MATCH("ID",Vertices[[#Headers],[Vertex]:[Vertex Content Word Count]],0),FALSE)</f>
        <v>98</v>
      </c>
    </row>
    <row r="90" spans="1:3" ht="15">
      <c r="A90" s="78" t="s">
        <v>2705</v>
      </c>
      <c r="B90" s="84" t="s">
        <v>280</v>
      </c>
      <c r="C90" s="78">
        <f>VLOOKUP(GroupVertices[[#This Row],[Vertex]],Vertices[],MATCH("ID",Vertices[[#Headers],[Vertex]:[Vertex Content Word Count]],0),FALSE)</f>
        <v>95</v>
      </c>
    </row>
    <row r="91" spans="1:3" ht="15">
      <c r="A91" s="78" t="s">
        <v>2705</v>
      </c>
      <c r="B91" s="84" t="s">
        <v>276</v>
      </c>
      <c r="C91" s="78">
        <f>VLOOKUP(GroupVertices[[#This Row],[Vertex]],Vertices[],MATCH("ID",Vertices[[#Headers],[Vertex]:[Vertex Content Word Count]],0),FALSE)</f>
        <v>91</v>
      </c>
    </row>
    <row r="92" spans="1:3" ht="15">
      <c r="A92" s="78" t="s">
        <v>2705</v>
      </c>
      <c r="B92" s="84" t="s">
        <v>273</v>
      </c>
      <c r="C92" s="78">
        <f>VLOOKUP(GroupVertices[[#This Row],[Vertex]],Vertices[],MATCH("ID",Vertices[[#Headers],[Vertex]:[Vertex Content Word Count]],0),FALSE)</f>
        <v>88</v>
      </c>
    </row>
    <row r="93" spans="1:3" ht="15">
      <c r="A93" s="78" t="s">
        <v>2705</v>
      </c>
      <c r="B93" s="84" t="s">
        <v>271</v>
      </c>
      <c r="C93" s="78">
        <f>VLOOKUP(GroupVertices[[#This Row],[Vertex]],Vertices[],MATCH("ID",Vertices[[#Headers],[Vertex]:[Vertex Content Word Count]],0),FALSE)</f>
        <v>86</v>
      </c>
    </row>
    <row r="94" spans="1:3" ht="15">
      <c r="A94" s="78" t="s">
        <v>2705</v>
      </c>
      <c r="B94" s="84" t="s">
        <v>269</v>
      </c>
      <c r="C94" s="78">
        <f>VLOOKUP(GroupVertices[[#This Row],[Vertex]],Vertices[],MATCH("ID",Vertices[[#Headers],[Vertex]:[Vertex Content Word Count]],0),FALSE)</f>
        <v>84</v>
      </c>
    </row>
    <row r="95" spans="1:3" ht="15">
      <c r="A95" s="78" t="s">
        <v>2705</v>
      </c>
      <c r="B95" s="84" t="s">
        <v>265</v>
      </c>
      <c r="C95" s="78">
        <f>VLOOKUP(GroupVertices[[#This Row],[Vertex]],Vertices[],MATCH("ID",Vertices[[#Headers],[Vertex]:[Vertex Content Word Count]],0),FALSE)</f>
        <v>80</v>
      </c>
    </row>
    <row r="96" spans="1:3" ht="15">
      <c r="A96" s="78" t="s">
        <v>2705</v>
      </c>
      <c r="B96" s="84" t="s">
        <v>353</v>
      </c>
      <c r="C96" s="78">
        <f>VLOOKUP(GroupVertices[[#This Row],[Vertex]],Vertices[],MATCH("ID",Vertices[[#Headers],[Vertex]:[Vertex Content Word Count]],0),FALSE)</f>
        <v>62</v>
      </c>
    </row>
    <row r="97" spans="1:3" ht="15">
      <c r="A97" s="78" t="s">
        <v>2705</v>
      </c>
      <c r="B97" s="84" t="s">
        <v>354</v>
      </c>
      <c r="C97" s="78">
        <f>VLOOKUP(GroupVertices[[#This Row],[Vertex]],Vertices[],MATCH("ID",Vertices[[#Headers],[Vertex]:[Vertex Content Word Count]],0),FALSE)</f>
        <v>61</v>
      </c>
    </row>
    <row r="98" spans="1:3" ht="15">
      <c r="A98" s="78" t="s">
        <v>2705</v>
      </c>
      <c r="B98" s="84" t="s">
        <v>252</v>
      </c>
      <c r="C98" s="78">
        <f>VLOOKUP(GroupVertices[[#This Row],[Vertex]],Vertices[],MATCH("ID",Vertices[[#Headers],[Vertex]:[Vertex Content Word Count]],0),FALSE)</f>
        <v>60</v>
      </c>
    </row>
    <row r="99" spans="1:3" ht="15">
      <c r="A99" s="78" t="s">
        <v>2705</v>
      </c>
      <c r="B99" s="84" t="s">
        <v>218</v>
      </c>
      <c r="C99" s="78">
        <f>VLOOKUP(GroupVertices[[#This Row],[Vertex]],Vertices[],MATCH("ID",Vertices[[#Headers],[Vertex]:[Vertex Content Word Count]],0),FALSE)</f>
        <v>13</v>
      </c>
    </row>
    <row r="100" spans="1:3" ht="15">
      <c r="A100" s="78" t="s">
        <v>2705</v>
      </c>
      <c r="B100" s="84" t="s">
        <v>215</v>
      </c>
      <c r="C100" s="78">
        <f>VLOOKUP(GroupVertices[[#This Row],[Vertex]],Vertices[],MATCH("ID",Vertices[[#Headers],[Vertex]:[Vertex Content Word Count]],0),FALSE)</f>
        <v>8</v>
      </c>
    </row>
    <row r="101" spans="1:3" ht="15">
      <c r="A101" s="78" t="s">
        <v>2705</v>
      </c>
      <c r="B101" s="84" t="s">
        <v>214</v>
      </c>
      <c r="C101" s="78">
        <f>VLOOKUP(GroupVertices[[#This Row],[Vertex]],Vertices[],MATCH("ID",Vertices[[#Headers],[Vertex]:[Vertex Content Word Count]],0),FALSE)</f>
        <v>7</v>
      </c>
    </row>
    <row r="102" spans="1:3" ht="15">
      <c r="A102" s="78" t="s">
        <v>2705</v>
      </c>
      <c r="B102" s="84" t="s">
        <v>213</v>
      </c>
      <c r="C102" s="78">
        <f>VLOOKUP(GroupVertices[[#This Row],[Vertex]],Vertices[],MATCH("ID",Vertices[[#Headers],[Vertex]:[Vertex Content Word Count]],0),FALSE)</f>
        <v>5</v>
      </c>
    </row>
    <row r="103" spans="1:3" ht="15">
      <c r="A103" s="78" t="s">
        <v>2705</v>
      </c>
      <c r="B103" s="84" t="s">
        <v>365</v>
      </c>
      <c r="C103" s="78">
        <f>VLOOKUP(GroupVertices[[#This Row],[Vertex]],Vertices[],MATCH("ID",Vertices[[#Headers],[Vertex]:[Vertex Content Word Count]],0),FALSE)</f>
        <v>4</v>
      </c>
    </row>
    <row r="104" spans="1:3" ht="15">
      <c r="A104" s="78" t="s">
        <v>2706</v>
      </c>
      <c r="B104" s="84" t="s">
        <v>362</v>
      </c>
      <c r="C104" s="78">
        <f>VLOOKUP(GroupVertices[[#This Row],[Vertex]],Vertices[],MATCH("ID",Vertices[[#Headers],[Vertex]:[Vertex Content Word Count]],0),FALSE)</f>
        <v>181</v>
      </c>
    </row>
    <row r="105" spans="1:3" ht="15">
      <c r="A105" s="78" t="s">
        <v>2706</v>
      </c>
      <c r="B105" s="84" t="s">
        <v>355</v>
      </c>
      <c r="C105" s="78">
        <f>VLOOKUP(GroupVertices[[#This Row],[Vertex]],Vertices[],MATCH("ID",Vertices[[#Headers],[Vertex]:[Vertex Content Word Count]],0),FALSE)</f>
        <v>76</v>
      </c>
    </row>
    <row r="106" spans="1:3" ht="15">
      <c r="A106" s="78" t="s">
        <v>2706</v>
      </c>
      <c r="B106" s="84" t="s">
        <v>363</v>
      </c>
      <c r="C106" s="78">
        <f>VLOOKUP(GroupVertices[[#This Row],[Vertex]],Vertices[],MATCH("ID",Vertices[[#Headers],[Vertex]:[Vertex Content Word Count]],0),FALSE)</f>
        <v>77</v>
      </c>
    </row>
    <row r="107" spans="1:3" ht="15">
      <c r="A107" s="78" t="s">
        <v>2706</v>
      </c>
      <c r="B107" s="84" t="s">
        <v>357</v>
      </c>
      <c r="C107" s="78">
        <f>VLOOKUP(GroupVertices[[#This Row],[Vertex]],Vertices[],MATCH("ID",Vertices[[#Headers],[Vertex]:[Vertex Content Word Count]],0),FALSE)</f>
        <v>177</v>
      </c>
    </row>
    <row r="108" spans="1:3" ht="15">
      <c r="A108" s="78" t="s">
        <v>2706</v>
      </c>
      <c r="B108" s="84" t="s">
        <v>356</v>
      </c>
      <c r="C108" s="78">
        <f>VLOOKUP(GroupVertices[[#This Row],[Vertex]],Vertices[],MATCH("ID",Vertices[[#Headers],[Vertex]:[Vertex Content Word Count]],0),FALSE)</f>
        <v>112</v>
      </c>
    </row>
    <row r="109" spans="1:3" ht="15">
      <c r="A109" s="78" t="s">
        <v>2706</v>
      </c>
      <c r="B109" s="84" t="s">
        <v>309</v>
      </c>
      <c r="C109" s="78">
        <f>VLOOKUP(GroupVertices[[#This Row],[Vertex]],Vertices[],MATCH("ID",Vertices[[#Headers],[Vertex]:[Vertex Content Word Count]],0),FALSE)</f>
        <v>56</v>
      </c>
    </row>
    <row r="110" spans="1:3" ht="15">
      <c r="A110" s="78" t="s">
        <v>2706</v>
      </c>
      <c r="B110" s="84" t="s">
        <v>330</v>
      </c>
      <c r="C110" s="78">
        <f>VLOOKUP(GroupVertices[[#This Row],[Vertex]],Vertices[],MATCH("ID",Vertices[[#Headers],[Vertex]:[Vertex Content Word Count]],0),FALSE)</f>
        <v>154</v>
      </c>
    </row>
    <row r="111" spans="1:3" ht="15">
      <c r="A111" s="78" t="s">
        <v>2706</v>
      </c>
      <c r="B111" s="84" t="s">
        <v>331</v>
      </c>
      <c r="C111" s="78">
        <f>VLOOKUP(GroupVertices[[#This Row],[Vertex]],Vertices[],MATCH("ID",Vertices[[#Headers],[Vertex]:[Vertex Content Word Count]],0),FALSE)</f>
        <v>55</v>
      </c>
    </row>
    <row r="112" spans="1:3" ht="15">
      <c r="A112" s="78" t="s">
        <v>2706</v>
      </c>
      <c r="B112" s="84" t="s">
        <v>329</v>
      </c>
      <c r="C112" s="78">
        <f>VLOOKUP(GroupVertices[[#This Row],[Vertex]],Vertices[],MATCH("ID",Vertices[[#Headers],[Vertex]:[Vertex Content Word Count]],0),FALSE)</f>
        <v>153</v>
      </c>
    </row>
    <row r="113" spans="1:3" ht="15">
      <c r="A113" s="78" t="s">
        <v>2706</v>
      </c>
      <c r="B113" s="84" t="s">
        <v>360</v>
      </c>
      <c r="C113" s="78">
        <f>VLOOKUP(GroupVertices[[#This Row],[Vertex]],Vertices[],MATCH("ID",Vertices[[#Headers],[Vertex]:[Vertex Content Word Count]],0),FALSE)</f>
        <v>152</v>
      </c>
    </row>
    <row r="114" spans="1:3" ht="15">
      <c r="A114" s="78" t="s">
        <v>2706</v>
      </c>
      <c r="B114" s="84" t="s">
        <v>325</v>
      </c>
      <c r="C114" s="78">
        <f>VLOOKUP(GroupVertices[[#This Row],[Vertex]],Vertices[],MATCH("ID",Vertices[[#Headers],[Vertex]:[Vertex Content Word Count]],0),FALSE)</f>
        <v>145</v>
      </c>
    </row>
    <row r="115" spans="1:3" ht="15">
      <c r="A115" s="78" t="s">
        <v>2706</v>
      </c>
      <c r="B115" s="84" t="s">
        <v>328</v>
      </c>
      <c r="C115" s="78">
        <f>VLOOKUP(GroupVertices[[#This Row],[Vertex]],Vertices[],MATCH("ID",Vertices[[#Headers],[Vertex]:[Vertex Content Word Count]],0),FALSE)</f>
        <v>151</v>
      </c>
    </row>
    <row r="116" spans="1:3" ht="15">
      <c r="A116" s="78" t="s">
        <v>2706</v>
      </c>
      <c r="B116" s="84" t="s">
        <v>385</v>
      </c>
      <c r="C116" s="78">
        <f>VLOOKUP(GroupVertices[[#This Row],[Vertex]],Vertices[],MATCH("ID",Vertices[[#Headers],[Vertex]:[Vertex Content Word Count]],0),FALSE)</f>
        <v>150</v>
      </c>
    </row>
    <row r="117" spans="1:3" ht="15">
      <c r="A117" s="78" t="s">
        <v>2706</v>
      </c>
      <c r="B117" s="84" t="s">
        <v>384</v>
      </c>
      <c r="C117" s="78">
        <f>VLOOKUP(GroupVertices[[#This Row],[Vertex]],Vertices[],MATCH("ID",Vertices[[#Headers],[Vertex]:[Vertex Content Word Count]],0),FALSE)</f>
        <v>149</v>
      </c>
    </row>
    <row r="118" spans="1:3" ht="15">
      <c r="A118" s="78" t="s">
        <v>2706</v>
      </c>
      <c r="B118" s="84" t="s">
        <v>383</v>
      </c>
      <c r="C118" s="78">
        <f>VLOOKUP(GroupVertices[[#This Row],[Vertex]],Vertices[],MATCH("ID",Vertices[[#Headers],[Vertex]:[Vertex Content Word Count]],0),FALSE)</f>
        <v>148</v>
      </c>
    </row>
    <row r="119" spans="1:3" ht="15">
      <c r="A119" s="78" t="s">
        <v>2706</v>
      </c>
      <c r="B119" s="84" t="s">
        <v>327</v>
      </c>
      <c r="C119" s="78">
        <f>VLOOKUP(GroupVertices[[#This Row],[Vertex]],Vertices[],MATCH("ID",Vertices[[#Headers],[Vertex]:[Vertex Content Word Count]],0),FALSE)</f>
        <v>147</v>
      </c>
    </row>
    <row r="120" spans="1:3" ht="15">
      <c r="A120" s="78" t="s">
        <v>2706</v>
      </c>
      <c r="B120" s="84" t="s">
        <v>326</v>
      </c>
      <c r="C120" s="78">
        <f>VLOOKUP(GroupVertices[[#This Row],[Vertex]],Vertices[],MATCH("ID",Vertices[[#Headers],[Vertex]:[Vertex Content Word Count]],0),FALSE)</f>
        <v>146</v>
      </c>
    </row>
    <row r="121" spans="1:3" ht="15">
      <c r="A121" s="78" t="s">
        <v>2706</v>
      </c>
      <c r="B121" s="84" t="s">
        <v>324</v>
      </c>
      <c r="C121" s="78">
        <f>VLOOKUP(GroupVertices[[#This Row],[Vertex]],Vertices[],MATCH("ID",Vertices[[#Headers],[Vertex]:[Vertex Content Word Count]],0),FALSE)</f>
        <v>144</v>
      </c>
    </row>
    <row r="122" spans="1:3" ht="15">
      <c r="A122" s="78" t="s">
        <v>2706</v>
      </c>
      <c r="B122" s="84" t="s">
        <v>323</v>
      </c>
      <c r="C122" s="78">
        <f>VLOOKUP(GroupVertices[[#This Row],[Vertex]],Vertices[],MATCH("ID",Vertices[[#Headers],[Vertex]:[Vertex Content Word Count]],0),FALSE)</f>
        <v>143</v>
      </c>
    </row>
    <row r="123" spans="1:3" ht="15">
      <c r="A123" s="78" t="s">
        <v>2706</v>
      </c>
      <c r="B123" s="84" t="s">
        <v>267</v>
      </c>
      <c r="C123" s="78">
        <f>VLOOKUP(GroupVertices[[#This Row],[Vertex]],Vertices[],MATCH("ID",Vertices[[#Headers],[Vertex]:[Vertex Content Word Count]],0),FALSE)</f>
        <v>82</v>
      </c>
    </row>
    <row r="124" spans="1:3" ht="15">
      <c r="A124" s="78" t="s">
        <v>2706</v>
      </c>
      <c r="B124" s="84" t="s">
        <v>264</v>
      </c>
      <c r="C124" s="78">
        <f>VLOOKUP(GroupVertices[[#This Row],[Vertex]],Vertices[],MATCH("ID",Vertices[[#Headers],[Vertex]:[Vertex Content Word Count]],0),FALSE)</f>
        <v>79</v>
      </c>
    </row>
    <row r="125" spans="1:3" ht="15">
      <c r="A125" s="78" t="s">
        <v>2706</v>
      </c>
      <c r="B125" s="84" t="s">
        <v>262</v>
      </c>
      <c r="C125" s="78">
        <f>VLOOKUP(GroupVertices[[#This Row],[Vertex]],Vertices[],MATCH("ID",Vertices[[#Headers],[Vertex]:[Vertex Content Word Count]],0),FALSE)</f>
        <v>78</v>
      </c>
    </row>
    <row r="126" spans="1:3" ht="15">
      <c r="A126" s="78" t="s">
        <v>2706</v>
      </c>
      <c r="B126" s="84" t="s">
        <v>263</v>
      </c>
      <c r="C126" s="78">
        <f>VLOOKUP(GroupVertices[[#This Row],[Vertex]],Vertices[],MATCH("ID",Vertices[[#Headers],[Vertex]:[Vertex Content Word Count]],0),FALSE)</f>
        <v>57</v>
      </c>
    </row>
    <row r="127" spans="1:3" ht="15">
      <c r="A127" s="78" t="s">
        <v>2706</v>
      </c>
      <c r="B127" s="84" t="s">
        <v>261</v>
      </c>
      <c r="C127" s="78">
        <f>VLOOKUP(GroupVertices[[#This Row],[Vertex]],Vertices[],MATCH("ID",Vertices[[#Headers],[Vertex]:[Vertex Content Word Count]],0),FALSE)</f>
        <v>75</v>
      </c>
    </row>
    <row r="128" spans="1:3" ht="15">
      <c r="A128" s="78" t="s">
        <v>2706</v>
      </c>
      <c r="B128" s="84" t="s">
        <v>249</v>
      </c>
      <c r="C128" s="78">
        <f>VLOOKUP(GroupVertices[[#This Row],[Vertex]],Vertices[],MATCH("ID",Vertices[[#Headers],[Vertex]:[Vertex Content Word Count]],0),FALSE)</f>
        <v>51</v>
      </c>
    </row>
    <row r="129" spans="1:3" ht="15">
      <c r="A129" s="78" t="s">
        <v>2706</v>
      </c>
      <c r="B129" s="84" t="s">
        <v>373</v>
      </c>
      <c r="C129" s="78">
        <f>VLOOKUP(GroupVertices[[#This Row],[Vertex]],Vertices[],MATCH("ID",Vertices[[#Headers],[Vertex]:[Vertex Content Word Count]],0),FALSE)</f>
        <v>54</v>
      </c>
    </row>
    <row r="130" spans="1:3" ht="15">
      <c r="A130" s="78" t="s">
        <v>2706</v>
      </c>
      <c r="B130" s="84" t="s">
        <v>372</v>
      </c>
      <c r="C130" s="78">
        <f>VLOOKUP(GroupVertices[[#This Row],[Vertex]],Vertices[],MATCH("ID",Vertices[[#Headers],[Vertex]:[Vertex Content Word Count]],0),FALSE)</f>
        <v>53</v>
      </c>
    </row>
    <row r="131" spans="1:3" ht="15">
      <c r="A131" s="78" t="s">
        <v>2706</v>
      </c>
      <c r="B131" s="84" t="s">
        <v>371</v>
      </c>
      <c r="C131" s="78">
        <f>VLOOKUP(GroupVertices[[#This Row],[Vertex]],Vertices[],MATCH("ID",Vertices[[#Headers],[Vertex]:[Vertex Content Word Count]],0),FALSE)</f>
        <v>52</v>
      </c>
    </row>
    <row r="132" spans="1:3" ht="15">
      <c r="A132" s="78" t="s">
        <v>2707</v>
      </c>
      <c r="B132" s="84" t="s">
        <v>336</v>
      </c>
      <c r="C132" s="78">
        <f>VLOOKUP(GroupVertices[[#This Row],[Vertex]],Vertices[],MATCH("ID",Vertices[[#Headers],[Vertex]:[Vertex Content Word Count]],0),FALSE)</f>
        <v>41</v>
      </c>
    </row>
    <row r="133" spans="1:3" ht="15">
      <c r="A133" s="78" t="s">
        <v>2707</v>
      </c>
      <c r="B133" s="84" t="s">
        <v>386</v>
      </c>
      <c r="C133" s="78">
        <f>VLOOKUP(GroupVertices[[#This Row],[Vertex]],Vertices[],MATCH("ID",Vertices[[#Headers],[Vertex]:[Vertex Content Word Count]],0),FALSE)</f>
        <v>159</v>
      </c>
    </row>
    <row r="134" spans="1:3" ht="15">
      <c r="A134" s="78" t="s">
        <v>2707</v>
      </c>
      <c r="B134" s="84" t="s">
        <v>254</v>
      </c>
      <c r="C134" s="78">
        <f>VLOOKUP(GroupVertices[[#This Row],[Vertex]],Vertices[],MATCH("ID",Vertices[[#Headers],[Vertex]:[Vertex Content Word Count]],0),FALSE)</f>
        <v>68</v>
      </c>
    </row>
    <row r="135" spans="1:3" ht="15">
      <c r="A135" s="78" t="s">
        <v>2707</v>
      </c>
      <c r="B135" s="84" t="s">
        <v>253</v>
      </c>
      <c r="C135" s="78">
        <f>VLOOKUP(GroupVertices[[#This Row],[Vertex]],Vertices[],MATCH("ID",Vertices[[#Headers],[Vertex]:[Vertex Content Word Count]],0),FALSE)</f>
        <v>63</v>
      </c>
    </row>
    <row r="136" spans="1:3" ht="15">
      <c r="A136" s="78" t="s">
        <v>2707</v>
      </c>
      <c r="B136" s="84" t="s">
        <v>377</v>
      </c>
      <c r="C136" s="78">
        <f>VLOOKUP(GroupVertices[[#This Row],[Vertex]],Vertices[],MATCH("ID",Vertices[[#Headers],[Vertex]:[Vertex Content Word Count]],0),FALSE)</f>
        <v>67</v>
      </c>
    </row>
    <row r="137" spans="1:3" ht="15">
      <c r="A137" s="78" t="s">
        <v>2707</v>
      </c>
      <c r="B137" s="84" t="s">
        <v>376</v>
      </c>
      <c r="C137" s="78">
        <f>VLOOKUP(GroupVertices[[#This Row],[Vertex]],Vertices[],MATCH("ID",Vertices[[#Headers],[Vertex]:[Vertex Content Word Count]],0),FALSE)</f>
        <v>66</v>
      </c>
    </row>
    <row r="138" spans="1:3" ht="15">
      <c r="A138" s="78" t="s">
        <v>2707</v>
      </c>
      <c r="B138" s="84" t="s">
        <v>375</v>
      </c>
      <c r="C138" s="78">
        <f>VLOOKUP(GroupVertices[[#This Row],[Vertex]],Vertices[],MATCH("ID",Vertices[[#Headers],[Vertex]:[Vertex Content Word Count]],0),FALSE)</f>
        <v>65</v>
      </c>
    </row>
    <row r="139" spans="1:3" ht="15">
      <c r="A139" s="78" t="s">
        <v>2707</v>
      </c>
      <c r="B139" s="84" t="s">
        <v>374</v>
      </c>
      <c r="C139" s="78">
        <f>VLOOKUP(GroupVertices[[#This Row],[Vertex]],Vertices[],MATCH("ID",Vertices[[#Headers],[Vertex]:[Vertex Content Word Count]],0),FALSE)</f>
        <v>64</v>
      </c>
    </row>
    <row r="140" spans="1:3" ht="15">
      <c r="A140" s="78" t="s">
        <v>2707</v>
      </c>
      <c r="B140" s="84" t="s">
        <v>351</v>
      </c>
      <c r="C140" s="78">
        <f>VLOOKUP(GroupVertices[[#This Row],[Vertex]],Vertices[],MATCH("ID",Vertices[[#Headers],[Vertex]:[Vertex Content Word Count]],0),FALSE)</f>
        <v>42</v>
      </c>
    </row>
    <row r="141" spans="1:3" ht="15">
      <c r="A141" s="78" t="s">
        <v>2707</v>
      </c>
      <c r="B141" s="84" t="s">
        <v>240</v>
      </c>
      <c r="C141" s="78">
        <f>VLOOKUP(GroupVertices[[#This Row],[Vertex]],Vertices[],MATCH("ID",Vertices[[#Headers],[Vertex]:[Vertex Content Word Count]],0),FALSE)</f>
        <v>40</v>
      </c>
    </row>
    <row r="142" spans="1:3" ht="15">
      <c r="A142" s="78" t="s">
        <v>2708</v>
      </c>
      <c r="B142" s="84" t="s">
        <v>348</v>
      </c>
      <c r="C142" s="78">
        <f>VLOOKUP(GroupVertices[[#This Row],[Vertex]],Vertices[],MATCH("ID",Vertices[[#Headers],[Vertex]:[Vertex Content Word Count]],0),FALSE)</f>
        <v>171</v>
      </c>
    </row>
    <row r="143" spans="1:3" ht="15">
      <c r="A143" s="78" t="s">
        <v>2708</v>
      </c>
      <c r="B143" s="84" t="s">
        <v>358</v>
      </c>
      <c r="C143" s="78">
        <f>VLOOKUP(GroupVertices[[#This Row],[Vertex]],Vertices[],MATCH("ID",Vertices[[#Headers],[Vertex]:[Vertex Content Word Count]],0),FALSE)</f>
        <v>120</v>
      </c>
    </row>
    <row r="144" spans="1:3" ht="15">
      <c r="A144" s="78" t="s">
        <v>2708</v>
      </c>
      <c r="B144" s="84" t="s">
        <v>347</v>
      </c>
      <c r="C144" s="78">
        <f>VLOOKUP(GroupVertices[[#This Row],[Vertex]],Vertices[],MATCH("ID",Vertices[[#Headers],[Vertex]:[Vertex Content Word Count]],0),FALSE)</f>
        <v>170</v>
      </c>
    </row>
    <row r="145" spans="1:3" ht="15">
      <c r="A145" s="78" t="s">
        <v>2708</v>
      </c>
      <c r="B145" s="84" t="s">
        <v>343</v>
      </c>
      <c r="C145" s="78">
        <f>VLOOKUP(GroupVertices[[#This Row],[Vertex]],Vertices[],MATCH("ID",Vertices[[#Headers],[Vertex]:[Vertex Content Word Count]],0),FALSE)</f>
        <v>166</v>
      </c>
    </row>
    <row r="146" spans="1:3" ht="15">
      <c r="A146" s="78" t="s">
        <v>2708</v>
      </c>
      <c r="B146" s="84" t="s">
        <v>341</v>
      </c>
      <c r="C146" s="78">
        <f>VLOOKUP(GroupVertices[[#This Row],[Vertex]],Vertices[],MATCH("ID",Vertices[[#Headers],[Vertex]:[Vertex Content Word Count]],0),FALSE)</f>
        <v>164</v>
      </c>
    </row>
    <row r="147" spans="1:3" ht="15">
      <c r="A147" s="78" t="s">
        <v>2708</v>
      </c>
      <c r="B147" s="84" t="s">
        <v>339</v>
      </c>
      <c r="C147" s="78">
        <f>VLOOKUP(GroupVertices[[#This Row],[Vertex]],Vertices[],MATCH("ID",Vertices[[#Headers],[Vertex]:[Vertex Content Word Count]],0),FALSE)</f>
        <v>162</v>
      </c>
    </row>
    <row r="148" spans="1:3" ht="15">
      <c r="A148" s="78" t="s">
        <v>2708</v>
      </c>
      <c r="B148" s="84" t="s">
        <v>338</v>
      </c>
      <c r="C148" s="78">
        <f>VLOOKUP(GroupVertices[[#This Row],[Vertex]],Vertices[],MATCH("ID",Vertices[[#Headers],[Vertex]:[Vertex Content Word Count]],0),FALSE)</f>
        <v>161</v>
      </c>
    </row>
    <row r="149" spans="1:3" ht="15">
      <c r="A149" s="78" t="s">
        <v>2708</v>
      </c>
      <c r="B149" s="84" t="s">
        <v>304</v>
      </c>
      <c r="C149" s="78">
        <f>VLOOKUP(GroupVertices[[#This Row],[Vertex]],Vertices[],MATCH("ID",Vertices[[#Headers],[Vertex]:[Vertex Content Word Count]],0),FALSE)</f>
        <v>126</v>
      </c>
    </row>
    <row r="150" spans="1:3" ht="15">
      <c r="A150" s="78" t="s">
        <v>2708</v>
      </c>
      <c r="B150" s="84" t="s">
        <v>298</v>
      </c>
      <c r="C150" s="78">
        <f>VLOOKUP(GroupVertices[[#This Row],[Vertex]],Vertices[],MATCH("ID",Vertices[[#Headers],[Vertex]:[Vertex Content Word Count]],0),FALSE)</f>
        <v>119</v>
      </c>
    </row>
    <row r="151" spans="1:3" ht="15">
      <c r="A151" s="78" t="s">
        <v>2709</v>
      </c>
      <c r="B151" s="84" t="s">
        <v>293</v>
      </c>
      <c r="C151" s="78">
        <f>VLOOKUP(GroupVertices[[#This Row],[Vertex]],Vertices[],MATCH("ID",Vertices[[#Headers],[Vertex]:[Vertex Content Word Count]],0),FALSE)</f>
        <v>113</v>
      </c>
    </row>
    <row r="152" spans="1:3" ht="15">
      <c r="A152" s="78" t="s">
        <v>2709</v>
      </c>
      <c r="B152" s="84" t="s">
        <v>352</v>
      </c>
      <c r="C152" s="78">
        <f>VLOOKUP(GroupVertices[[#This Row],[Vertex]],Vertices[],MATCH("ID",Vertices[[#Headers],[Vertex]:[Vertex Content Word Count]],0),FALSE)</f>
        <v>16</v>
      </c>
    </row>
    <row r="153" spans="1:3" ht="15">
      <c r="A153" s="78" t="s">
        <v>2709</v>
      </c>
      <c r="B153" s="84" t="s">
        <v>368</v>
      </c>
      <c r="C153" s="78">
        <f>VLOOKUP(GroupVertices[[#This Row],[Vertex]],Vertices[],MATCH("ID",Vertices[[#Headers],[Vertex]:[Vertex Content Word Count]],0),FALSE)</f>
        <v>15</v>
      </c>
    </row>
    <row r="154" spans="1:3" ht="15">
      <c r="A154" s="78" t="s">
        <v>2709</v>
      </c>
      <c r="B154" s="84" t="s">
        <v>223</v>
      </c>
      <c r="C154" s="78">
        <f>VLOOKUP(GroupVertices[[#This Row],[Vertex]],Vertices[],MATCH("ID",Vertices[[#Headers],[Vertex]:[Vertex Content Word Count]],0),FALSE)</f>
        <v>22</v>
      </c>
    </row>
    <row r="155" spans="1:3" ht="15">
      <c r="A155" s="78" t="s">
        <v>2709</v>
      </c>
      <c r="B155" s="84" t="s">
        <v>221</v>
      </c>
      <c r="C155" s="78">
        <f>VLOOKUP(GroupVertices[[#This Row],[Vertex]],Vertices[],MATCH("ID",Vertices[[#Headers],[Vertex]:[Vertex Content Word Count]],0),FALSE)</f>
        <v>18</v>
      </c>
    </row>
    <row r="156" spans="1:3" ht="15">
      <c r="A156" s="78" t="s">
        <v>2709</v>
      </c>
      <c r="B156" s="84" t="s">
        <v>220</v>
      </c>
      <c r="C156" s="78">
        <f>VLOOKUP(GroupVertices[[#This Row],[Vertex]],Vertices[],MATCH("ID",Vertices[[#Headers],[Vertex]:[Vertex Content Word Count]],0),FALSE)</f>
        <v>17</v>
      </c>
    </row>
    <row r="157" spans="1:3" ht="15">
      <c r="A157" s="78" t="s">
        <v>2709</v>
      </c>
      <c r="B157" s="84" t="s">
        <v>219</v>
      </c>
      <c r="C157" s="78">
        <f>VLOOKUP(GroupVertices[[#This Row],[Vertex]],Vertices[],MATCH("ID",Vertices[[#Headers],[Vertex]:[Vertex Content Word Count]],0),FALSE)</f>
        <v>14</v>
      </c>
    </row>
    <row r="158" spans="1:3" ht="15">
      <c r="A158" s="78" t="s">
        <v>2710</v>
      </c>
      <c r="B158" s="84" t="s">
        <v>301</v>
      </c>
      <c r="C158" s="78">
        <f>VLOOKUP(GroupVertices[[#This Row],[Vertex]],Vertices[],MATCH("ID",Vertices[[#Headers],[Vertex]:[Vertex Content Word Count]],0),FALSE)</f>
        <v>115</v>
      </c>
    </row>
    <row r="159" spans="1:3" ht="15">
      <c r="A159" s="78" t="s">
        <v>2710</v>
      </c>
      <c r="B159" s="84" t="s">
        <v>294</v>
      </c>
      <c r="C159" s="78">
        <f>VLOOKUP(GroupVertices[[#This Row],[Vertex]],Vertices[],MATCH("ID",Vertices[[#Headers],[Vertex]:[Vertex Content Word Count]],0),FALSE)</f>
        <v>114</v>
      </c>
    </row>
    <row r="160" spans="1:3" ht="15">
      <c r="A160" s="78" t="s">
        <v>2710</v>
      </c>
      <c r="B160" s="84" t="s">
        <v>308</v>
      </c>
      <c r="C160" s="78">
        <f>VLOOKUP(GroupVertices[[#This Row],[Vertex]],Vertices[],MATCH("ID",Vertices[[#Headers],[Vertex]:[Vertex Content Word Count]],0),FALSE)</f>
        <v>109</v>
      </c>
    </row>
    <row r="161" spans="1:3" ht="15">
      <c r="A161" s="78" t="s">
        <v>2710</v>
      </c>
      <c r="B161" s="84" t="s">
        <v>290</v>
      </c>
      <c r="C161" s="78">
        <f>VLOOKUP(GroupVertices[[#This Row],[Vertex]],Vertices[],MATCH("ID",Vertices[[#Headers],[Vertex]:[Vertex Content Word Count]],0),FALSE)</f>
        <v>106</v>
      </c>
    </row>
    <row r="162" spans="1:3" ht="15">
      <c r="A162" s="78" t="s">
        <v>2710</v>
      </c>
      <c r="B162" s="84" t="s">
        <v>380</v>
      </c>
      <c r="C162" s="78">
        <f>VLOOKUP(GroupVertices[[#This Row],[Vertex]],Vertices[],MATCH("ID",Vertices[[#Headers],[Vertex]:[Vertex Content Word Count]],0),FALSE)</f>
        <v>108</v>
      </c>
    </row>
    <row r="163" spans="1:3" ht="15">
      <c r="A163" s="78" t="s">
        <v>2710</v>
      </c>
      <c r="B163" s="84" t="s">
        <v>379</v>
      </c>
      <c r="C163" s="78">
        <f>VLOOKUP(GroupVertices[[#This Row],[Vertex]],Vertices[],MATCH("ID",Vertices[[#Headers],[Vertex]:[Vertex Content Word Count]],0),FALSE)</f>
        <v>107</v>
      </c>
    </row>
    <row r="164" spans="1:3" ht="15">
      <c r="A164" s="78" t="s">
        <v>2711</v>
      </c>
      <c r="B164" s="84" t="s">
        <v>247</v>
      </c>
      <c r="C164" s="78">
        <f>VLOOKUP(GroupVertices[[#This Row],[Vertex]],Vertices[],MATCH("ID",Vertices[[#Headers],[Vertex]:[Vertex Content Word Count]],0),FALSE)</f>
        <v>49</v>
      </c>
    </row>
    <row r="165" spans="1:3" ht="15">
      <c r="A165" s="78" t="s">
        <v>2711</v>
      </c>
      <c r="B165" s="84" t="s">
        <v>246</v>
      </c>
      <c r="C165" s="78">
        <f>VLOOKUP(GroupVertices[[#This Row],[Vertex]],Vertices[],MATCH("ID",Vertices[[#Headers],[Vertex]:[Vertex Content Word Count]],0),FALSE)</f>
        <v>48</v>
      </c>
    </row>
    <row r="166" spans="1:3" ht="15">
      <c r="A166" s="78" t="s">
        <v>2711</v>
      </c>
      <c r="B166" s="84" t="s">
        <v>222</v>
      </c>
      <c r="C166" s="78">
        <f>VLOOKUP(GroupVertices[[#This Row],[Vertex]],Vertices[],MATCH("ID",Vertices[[#Headers],[Vertex]:[Vertex Content Word Count]],0),FALSE)</f>
        <v>19</v>
      </c>
    </row>
    <row r="167" spans="1:3" ht="15">
      <c r="A167" s="78" t="s">
        <v>2711</v>
      </c>
      <c r="B167" s="84" t="s">
        <v>370</v>
      </c>
      <c r="C167" s="78">
        <f>VLOOKUP(GroupVertices[[#This Row],[Vertex]],Vertices[],MATCH("ID",Vertices[[#Headers],[Vertex]:[Vertex Content Word Count]],0),FALSE)</f>
        <v>21</v>
      </c>
    </row>
    <row r="168" spans="1:3" ht="15">
      <c r="A168" s="78" t="s">
        <v>2711</v>
      </c>
      <c r="B168" s="84" t="s">
        <v>369</v>
      </c>
      <c r="C168" s="78">
        <f>VLOOKUP(GroupVertices[[#This Row],[Vertex]],Vertices[],MATCH("ID",Vertices[[#Headers],[Vertex]:[Vertex Content Word Count]],0),FALSE)</f>
        <v>20</v>
      </c>
    </row>
    <row r="169" spans="1:3" ht="15">
      <c r="A169" s="78" t="s">
        <v>2712</v>
      </c>
      <c r="B169" s="84" t="s">
        <v>255</v>
      </c>
      <c r="C169" s="78">
        <f>VLOOKUP(GroupVertices[[#This Row],[Vertex]],Vertices[],MATCH("ID",Vertices[[#Headers],[Vertex]:[Vertex Content Word Count]],0),FALSE)</f>
        <v>69</v>
      </c>
    </row>
    <row r="170" spans="1:3" ht="15">
      <c r="A170" s="78" t="s">
        <v>2712</v>
      </c>
      <c r="B170" s="84" t="s">
        <v>268</v>
      </c>
      <c r="C170" s="78">
        <f>VLOOKUP(GroupVertices[[#This Row],[Vertex]],Vertices[],MATCH("ID",Vertices[[#Headers],[Vertex]:[Vertex Content Word Count]],0),FALSE)</f>
        <v>83</v>
      </c>
    </row>
    <row r="171" spans="1:3" ht="15">
      <c r="A171" s="78" t="s">
        <v>2712</v>
      </c>
      <c r="B171" s="84" t="s">
        <v>292</v>
      </c>
      <c r="C171" s="78">
        <f>VLOOKUP(GroupVertices[[#This Row],[Vertex]],Vertices[],MATCH("ID",Vertices[[#Headers],[Vertex]:[Vertex Content Word Count]],0),FALSE)</f>
        <v>111</v>
      </c>
    </row>
    <row r="172" spans="1:3" ht="15">
      <c r="A172" s="78" t="s">
        <v>2712</v>
      </c>
      <c r="B172" s="84" t="s">
        <v>296</v>
      </c>
      <c r="C172" s="78">
        <f>VLOOKUP(GroupVertices[[#This Row],[Vertex]],Vertices[],MATCH("ID",Vertices[[#Headers],[Vertex]:[Vertex Content Word Count]],0),FALSE)</f>
        <v>117</v>
      </c>
    </row>
    <row r="173" spans="1:3" ht="15">
      <c r="A173" s="78" t="s">
        <v>2712</v>
      </c>
      <c r="B173" s="84" t="s">
        <v>302</v>
      </c>
      <c r="C173" s="78">
        <f>VLOOKUP(GroupVertices[[#This Row],[Vertex]],Vertices[],MATCH("ID",Vertices[[#Headers],[Vertex]:[Vertex Content Word Count]],0),FALSE)</f>
        <v>124</v>
      </c>
    </row>
    <row r="174" spans="1:3" ht="15">
      <c r="A174" s="78" t="s">
        <v>2713</v>
      </c>
      <c r="B174" s="84" t="s">
        <v>300</v>
      </c>
      <c r="C174" s="78">
        <f>VLOOKUP(GroupVertices[[#This Row],[Vertex]],Vertices[],MATCH("ID",Vertices[[#Headers],[Vertex]:[Vertex Content Word Count]],0),FALSE)</f>
        <v>123</v>
      </c>
    </row>
    <row r="175" spans="1:3" ht="15">
      <c r="A175" s="78" t="s">
        <v>2713</v>
      </c>
      <c r="B175" s="84" t="s">
        <v>299</v>
      </c>
      <c r="C175" s="78">
        <f>VLOOKUP(GroupVertices[[#This Row],[Vertex]],Vertices[],MATCH("ID",Vertices[[#Headers],[Vertex]:[Vertex Content Word Count]],0),FALSE)</f>
        <v>121</v>
      </c>
    </row>
    <row r="176" spans="1:3" ht="15">
      <c r="A176" s="78" t="s">
        <v>2713</v>
      </c>
      <c r="B176" s="84" t="s">
        <v>381</v>
      </c>
      <c r="C176" s="78">
        <f>VLOOKUP(GroupVertices[[#This Row],[Vertex]],Vertices[],MATCH("ID",Vertices[[#Headers],[Vertex]:[Vertex Content Word Count]],0),FALSE)</f>
        <v>122</v>
      </c>
    </row>
    <row r="177" spans="1:3" ht="15">
      <c r="A177" s="78" t="s">
        <v>2714</v>
      </c>
      <c r="B177" s="84" t="s">
        <v>322</v>
      </c>
      <c r="C177" s="78">
        <f>VLOOKUP(GroupVertices[[#This Row],[Vertex]],Vertices[],MATCH("ID",Vertices[[#Headers],[Vertex]:[Vertex Content Word Count]],0),FALSE)</f>
        <v>142</v>
      </c>
    </row>
    <row r="178" spans="1:3" ht="15">
      <c r="A178" s="78" t="s">
        <v>2714</v>
      </c>
      <c r="B178" s="84" t="s">
        <v>321</v>
      </c>
      <c r="C178" s="78">
        <f>VLOOKUP(GroupVertices[[#This Row],[Vertex]],Vertices[],MATCH("ID",Vertices[[#Headers],[Vertex]:[Vertex Content Word Count]],0),FALSE)</f>
        <v>141</v>
      </c>
    </row>
    <row r="179" spans="1:3" ht="15">
      <c r="A179" s="78" t="s">
        <v>2715</v>
      </c>
      <c r="B179" s="84" t="s">
        <v>257</v>
      </c>
      <c r="C179" s="78">
        <f>VLOOKUP(GroupVertices[[#This Row],[Vertex]],Vertices[],MATCH("ID",Vertices[[#Headers],[Vertex]:[Vertex Content Word Count]],0),FALSE)</f>
        <v>71</v>
      </c>
    </row>
    <row r="180" spans="1:3" ht="15">
      <c r="A180" s="78" t="s">
        <v>2715</v>
      </c>
      <c r="B180" s="84" t="s">
        <v>256</v>
      </c>
      <c r="C180" s="78">
        <f>VLOOKUP(GroupVertices[[#This Row],[Vertex]],Vertices[],MATCH("ID",Vertices[[#Headers],[Vertex]:[Vertex Content Word Count]],0),FALSE)</f>
        <v>70</v>
      </c>
    </row>
    <row r="181" spans="1:3" ht="15">
      <c r="A181" s="78" t="s">
        <v>2716</v>
      </c>
      <c r="B181" s="84" t="s">
        <v>217</v>
      </c>
      <c r="C181" s="78">
        <f>VLOOKUP(GroupVertices[[#This Row],[Vertex]],Vertices[],MATCH("ID",Vertices[[#Headers],[Vertex]:[Vertex Content Word Count]],0),FALSE)</f>
        <v>11</v>
      </c>
    </row>
    <row r="182" spans="1:3" ht="15">
      <c r="A182" s="78" t="s">
        <v>2716</v>
      </c>
      <c r="B182" s="84" t="s">
        <v>367</v>
      </c>
      <c r="C182" s="78">
        <f>VLOOKUP(GroupVertices[[#This Row],[Vertex]],Vertices[],MATCH("ID",Vertices[[#Headers],[Vertex]:[Vertex Content Word Count]],0),FALSE)</f>
        <v>12</v>
      </c>
    </row>
    <row r="183" spans="1:3" ht="15">
      <c r="A183" s="78" t="s">
        <v>2717</v>
      </c>
      <c r="B183" s="84" t="s">
        <v>216</v>
      </c>
      <c r="C183" s="78">
        <f>VLOOKUP(GroupVertices[[#This Row],[Vertex]],Vertices[],MATCH("ID",Vertices[[#Headers],[Vertex]:[Vertex Content Word Count]],0),FALSE)</f>
        <v>9</v>
      </c>
    </row>
    <row r="184" spans="1:3" ht="15">
      <c r="A184" s="78" t="s">
        <v>2717</v>
      </c>
      <c r="B184" s="84" t="s">
        <v>366</v>
      </c>
      <c r="C184" s="78">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2736</v>
      </c>
      <c r="B2" s="34" t="s">
        <v>2665</v>
      </c>
      <c r="D2" s="31">
        <f>MIN(Vertices[Degree])</f>
        <v>0</v>
      </c>
      <c r="E2" s="3">
        <f>COUNTIF(Vertices[Degree],"&gt;= "&amp;D2)-COUNTIF(Vertices[Degree],"&gt;="&amp;D3)</f>
        <v>0</v>
      </c>
      <c r="F2" s="37">
        <f>MIN(Vertices[In-Degree])</f>
        <v>0</v>
      </c>
      <c r="G2" s="38">
        <f>COUNTIF(Vertices[In-Degree],"&gt;= "&amp;F2)-COUNTIF(Vertices[In-Degree],"&gt;="&amp;F3)</f>
        <v>150</v>
      </c>
      <c r="H2" s="37">
        <f>MIN(Vertices[Out-Degree])</f>
        <v>0</v>
      </c>
      <c r="I2" s="38">
        <f>COUNTIF(Vertices[Out-Degree],"&gt;= "&amp;H2)-COUNTIF(Vertices[Out-Degree],"&gt;="&amp;H3)</f>
        <v>30</v>
      </c>
      <c r="J2" s="37">
        <f>MIN(Vertices[Betweenness Centrality])</f>
        <v>0</v>
      </c>
      <c r="K2" s="38">
        <f>COUNTIF(Vertices[Betweenness Centrality],"&gt;= "&amp;J2)-COUNTIF(Vertices[Betweenness Centrality],"&gt;="&amp;J3)</f>
        <v>171</v>
      </c>
      <c r="L2" s="37">
        <f>MIN(Vertices[Closeness Centrality])</f>
        <v>0</v>
      </c>
      <c r="M2" s="38">
        <f>COUNTIF(Vertices[Closeness Centrality],"&gt;= "&amp;L2)-COUNTIF(Vertices[Closeness Centrality],"&gt;="&amp;L3)</f>
        <v>172</v>
      </c>
      <c r="N2" s="37">
        <f>MIN(Vertices[Eigenvector Centrality])</f>
        <v>0</v>
      </c>
      <c r="O2" s="38">
        <f>COUNTIF(Vertices[Eigenvector Centrality],"&gt;= "&amp;N2)-COUNTIF(Vertices[Eigenvector Centrality],"&gt;="&amp;N3)</f>
        <v>37</v>
      </c>
      <c r="P2" s="37">
        <f>MIN(Vertices[PageRank])</f>
        <v>0.339341</v>
      </c>
      <c r="Q2" s="38">
        <f>COUNTIF(Vertices[PageRank],"&gt;= "&amp;P2)-COUNTIF(Vertices[PageRank],"&gt;="&amp;P3)</f>
        <v>128</v>
      </c>
      <c r="R2" s="37">
        <f>MIN(Vertices[Clustering Coefficient])</f>
        <v>0</v>
      </c>
      <c r="S2" s="43">
        <f>COUNTIF(Vertices[Clustering Coefficient],"&gt;= "&amp;R2)-COUNTIF(Vertices[Clustering Coefficient],"&gt;="&amp;R3)</f>
        <v>97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1.490909090909091</v>
      </c>
      <c r="G3" s="40">
        <f>COUNTIF(Vertices[In-Degree],"&gt;= "&amp;F3)-COUNTIF(Vertices[In-Degree],"&gt;="&amp;F4)</f>
        <v>14</v>
      </c>
      <c r="H3" s="39">
        <f aca="true" t="shared" si="3" ref="H3:H26">H2+($H$57-$H$2)/BinDivisor</f>
        <v>0.5636363636363636</v>
      </c>
      <c r="I3" s="40">
        <f>COUNTIF(Vertices[Out-Degree],"&gt;= "&amp;H3)-COUNTIF(Vertices[Out-Degree],"&gt;="&amp;H4)</f>
        <v>75</v>
      </c>
      <c r="J3" s="39">
        <f aca="true" t="shared" si="4" ref="J3:J26">J2+($J$57-$J$2)/BinDivisor</f>
        <v>334.6208658</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0.001072509090909091</v>
      </c>
      <c r="O3" s="40">
        <f>COUNTIF(Vertices[Eigenvector Centrality],"&gt;= "&amp;N3)-COUNTIF(Vertices[Eigenvector Centrality],"&gt;="&amp;N4)</f>
        <v>3</v>
      </c>
      <c r="P3" s="39">
        <f aca="true" t="shared" si="7" ref="P3:P26">P2+($P$57-$P$2)/BinDivisor</f>
        <v>0.7779162</v>
      </c>
      <c r="Q3" s="40">
        <f>COUNTIF(Vertices[PageRank],"&gt;= "&amp;P3)-COUNTIF(Vertices[PageRank],"&gt;="&amp;P4)</f>
        <v>30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183</v>
      </c>
      <c r="D4" s="32">
        <f t="shared" si="1"/>
        <v>0</v>
      </c>
      <c r="E4" s="3">
        <f>COUNTIF(Vertices[Degree],"&gt;= "&amp;D4)-COUNTIF(Vertices[Degree],"&gt;="&amp;D5)</f>
        <v>0</v>
      </c>
      <c r="F4" s="37">
        <f t="shared" si="2"/>
        <v>2.981818181818182</v>
      </c>
      <c r="G4" s="38">
        <f>COUNTIF(Vertices[In-Degree],"&gt;= "&amp;F4)-COUNTIF(Vertices[In-Degree],"&gt;="&amp;F5)</f>
        <v>7</v>
      </c>
      <c r="H4" s="37">
        <f t="shared" si="3"/>
        <v>1.1272727272727272</v>
      </c>
      <c r="I4" s="38">
        <f>COUNTIF(Vertices[Out-Degree],"&gt;= "&amp;H4)-COUNTIF(Vertices[Out-Degree],"&gt;="&amp;H5)</f>
        <v>0</v>
      </c>
      <c r="J4" s="37">
        <f t="shared" si="4"/>
        <v>669.2417316</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0.002145018181818182</v>
      </c>
      <c r="O4" s="38">
        <f>COUNTIF(Vertices[Eigenvector Centrality],"&gt;= "&amp;N4)-COUNTIF(Vertices[Eigenvector Centrality],"&gt;="&amp;N5)</f>
        <v>0</v>
      </c>
      <c r="P4" s="37">
        <f t="shared" si="7"/>
        <v>1.2164914</v>
      </c>
      <c r="Q4" s="38">
        <f>COUNTIF(Vertices[PageRank],"&gt;= "&amp;P4)-COUNTIF(Vertices[PageRank],"&gt;="&amp;P5)</f>
        <v>13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4.472727272727273</v>
      </c>
      <c r="G5" s="40">
        <f>COUNTIF(Vertices[In-Degree],"&gt;= "&amp;F5)-COUNTIF(Vertices[In-Degree],"&gt;="&amp;F6)</f>
        <v>3</v>
      </c>
      <c r="H5" s="39">
        <f t="shared" si="3"/>
        <v>1.690909090909091</v>
      </c>
      <c r="I5" s="40">
        <f>COUNTIF(Vertices[Out-Degree],"&gt;= "&amp;H5)-COUNTIF(Vertices[Out-Degree],"&gt;="&amp;H6)</f>
        <v>39</v>
      </c>
      <c r="J5" s="39">
        <f t="shared" si="4"/>
        <v>1003.8625973999999</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0.0032175272727272726</v>
      </c>
      <c r="O5" s="40">
        <f>COUNTIF(Vertices[Eigenvector Centrality],"&gt;= "&amp;N5)-COUNTIF(Vertices[Eigenvector Centrality],"&gt;="&amp;N6)</f>
        <v>45</v>
      </c>
      <c r="P5" s="39">
        <f t="shared" si="7"/>
        <v>1.6550666</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292</v>
      </c>
      <c r="D6" s="32">
        <f t="shared" si="1"/>
        <v>0</v>
      </c>
      <c r="E6" s="3">
        <f>COUNTIF(Vertices[Degree],"&gt;= "&amp;D6)-COUNTIF(Vertices[Degree],"&gt;="&amp;D7)</f>
        <v>0</v>
      </c>
      <c r="F6" s="37">
        <f t="shared" si="2"/>
        <v>5.963636363636364</v>
      </c>
      <c r="G6" s="38">
        <f>COUNTIF(Vertices[In-Degree],"&gt;= "&amp;F6)-COUNTIF(Vertices[In-Degree],"&gt;="&amp;F7)</f>
        <v>3</v>
      </c>
      <c r="H6" s="37">
        <f t="shared" si="3"/>
        <v>2.2545454545454544</v>
      </c>
      <c r="I6" s="38">
        <f>COUNTIF(Vertices[Out-Degree],"&gt;= "&amp;H6)-COUNTIF(Vertices[Out-Degree],"&gt;="&amp;H7)</f>
        <v>0</v>
      </c>
      <c r="J6" s="37">
        <f t="shared" si="4"/>
        <v>1338.4834632</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0.004290036363636364</v>
      </c>
      <c r="O6" s="38">
        <f>COUNTIF(Vertices[Eigenvector Centrality],"&gt;= "&amp;N6)-COUNTIF(Vertices[Eigenvector Centrality],"&gt;="&amp;N7)</f>
        <v>43</v>
      </c>
      <c r="P6" s="37">
        <f t="shared" si="7"/>
        <v>2.0936418</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195</v>
      </c>
      <c r="D7" s="32">
        <f t="shared" si="1"/>
        <v>0</v>
      </c>
      <c r="E7" s="3">
        <f>COUNTIF(Vertices[Degree],"&gt;= "&amp;D7)-COUNTIF(Vertices[Degree],"&gt;="&amp;D8)</f>
        <v>0</v>
      </c>
      <c r="F7" s="39">
        <f t="shared" si="2"/>
        <v>7.454545454545455</v>
      </c>
      <c r="G7" s="40">
        <f>COUNTIF(Vertices[In-Degree],"&gt;= "&amp;F7)-COUNTIF(Vertices[In-Degree],"&gt;="&amp;F8)</f>
        <v>0</v>
      </c>
      <c r="H7" s="39">
        <f t="shared" si="3"/>
        <v>2.818181818181818</v>
      </c>
      <c r="I7" s="40">
        <f>COUNTIF(Vertices[Out-Degree],"&gt;= "&amp;H7)-COUNTIF(Vertices[Out-Degree],"&gt;="&amp;H8)</f>
        <v>23</v>
      </c>
      <c r="J7" s="39">
        <f t="shared" si="4"/>
        <v>1673.104329</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0.005362545454545455</v>
      </c>
      <c r="O7" s="40">
        <f>COUNTIF(Vertices[Eigenvector Centrality],"&gt;= "&amp;N7)-COUNTIF(Vertices[Eigenvector Centrality],"&gt;="&amp;N8)</f>
        <v>5</v>
      </c>
      <c r="P7" s="39">
        <f t="shared" si="7"/>
        <v>2.5322169999999997</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487</v>
      </c>
      <c r="D8" s="32">
        <f t="shared" si="1"/>
        <v>0</v>
      </c>
      <c r="E8" s="3">
        <f>COUNTIF(Vertices[Degree],"&gt;= "&amp;D8)-COUNTIF(Vertices[Degree],"&gt;="&amp;D9)</f>
        <v>0</v>
      </c>
      <c r="F8" s="37">
        <f t="shared" si="2"/>
        <v>8.945454545454545</v>
      </c>
      <c r="G8" s="38">
        <f>COUNTIF(Vertices[In-Degree],"&gt;= "&amp;F8)-COUNTIF(Vertices[In-Degree],"&gt;="&amp;F9)</f>
        <v>1</v>
      </c>
      <c r="H8" s="37">
        <f t="shared" si="3"/>
        <v>3.3818181818181814</v>
      </c>
      <c r="I8" s="38">
        <f>COUNTIF(Vertices[Out-Degree],"&gt;= "&amp;H8)-COUNTIF(Vertices[Out-Degree],"&gt;="&amp;H9)</f>
        <v>0</v>
      </c>
      <c r="J8" s="37">
        <f t="shared" si="4"/>
        <v>2007.7251948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0.006435054545454546</v>
      </c>
      <c r="O8" s="38">
        <f>COUNTIF(Vertices[Eigenvector Centrality],"&gt;= "&amp;N8)-COUNTIF(Vertices[Eigenvector Centrality],"&gt;="&amp;N9)</f>
        <v>4</v>
      </c>
      <c r="P8" s="37">
        <f t="shared" si="7"/>
        <v>2.9707921999999995</v>
      </c>
      <c r="Q8" s="38">
        <f>COUNTIF(Vertices[PageRank],"&gt;= "&amp;P8)-COUNTIF(Vertices[PageRank],"&gt;="&amp;P9)</f>
        <v>1</v>
      </c>
      <c r="R8" s="37">
        <f t="shared" si="8"/>
        <v>0.1090909090909091</v>
      </c>
      <c r="S8" s="43">
        <f>COUNTIF(Vertices[Clustering Coefficient],"&gt;= "&amp;R8)-COUNTIF(Vertices[Clustering Coefficient],"&gt;="&amp;R9)</f>
        <v>3</v>
      </c>
      <c r="T8" s="37" t="e">
        <f ca="1" t="shared" si="9"/>
        <v>#REF!</v>
      </c>
      <c r="U8" s="38" t="e">
        <f ca="1" t="shared" si="0"/>
        <v>#REF!</v>
      </c>
    </row>
    <row r="9" spans="1:21" ht="15">
      <c r="A9" s="119"/>
      <c r="B9" s="119"/>
      <c r="D9" s="32">
        <f t="shared" si="1"/>
        <v>0</v>
      </c>
      <c r="E9" s="3">
        <f>COUNTIF(Vertices[Degree],"&gt;= "&amp;D9)-COUNTIF(Vertices[Degree],"&gt;="&amp;D10)</f>
        <v>0</v>
      </c>
      <c r="F9" s="39">
        <f t="shared" si="2"/>
        <v>10.436363636363636</v>
      </c>
      <c r="G9" s="40">
        <f>COUNTIF(Vertices[In-Degree],"&gt;= "&amp;F9)-COUNTIF(Vertices[In-Degree],"&gt;="&amp;F10)</f>
        <v>1</v>
      </c>
      <c r="H9" s="39">
        <f t="shared" si="3"/>
        <v>3.945454545454545</v>
      </c>
      <c r="I9" s="40">
        <f>COUNTIF(Vertices[Out-Degree],"&gt;= "&amp;H9)-COUNTIF(Vertices[Out-Degree],"&gt;="&amp;H10)</f>
        <v>3</v>
      </c>
      <c r="J9" s="39">
        <f t="shared" si="4"/>
        <v>2342.3460606</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0.007507563636363637</v>
      </c>
      <c r="O9" s="40">
        <f>COUNTIF(Vertices[Eigenvector Centrality],"&gt;= "&amp;N9)-COUNTIF(Vertices[Eigenvector Centrality],"&gt;="&amp;N10)</f>
        <v>24</v>
      </c>
      <c r="P9" s="39">
        <f t="shared" si="7"/>
        <v>3.4093673999999994</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54</v>
      </c>
      <c r="D10" s="32">
        <f t="shared" si="1"/>
        <v>0</v>
      </c>
      <c r="E10" s="3">
        <f>COUNTIF(Vertices[Degree],"&gt;= "&amp;D10)-COUNTIF(Vertices[Degree],"&gt;="&amp;D11)</f>
        <v>0</v>
      </c>
      <c r="F10" s="37">
        <f t="shared" si="2"/>
        <v>11.927272727272726</v>
      </c>
      <c r="G10" s="38">
        <f>COUNTIF(Vertices[In-Degree],"&gt;= "&amp;F10)-COUNTIF(Vertices[In-Degree],"&gt;="&amp;F11)</f>
        <v>0</v>
      </c>
      <c r="H10" s="37">
        <f t="shared" si="3"/>
        <v>4.509090909090909</v>
      </c>
      <c r="I10" s="38">
        <f>COUNTIF(Vertices[Out-Degree],"&gt;= "&amp;H10)-COUNTIF(Vertices[Out-Degree],"&gt;="&amp;H11)</f>
        <v>4</v>
      </c>
      <c r="J10" s="37">
        <f t="shared" si="4"/>
        <v>2676.9669264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0.008580072727272728</v>
      </c>
      <c r="O10" s="38">
        <f>COUNTIF(Vertices[Eigenvector Centrality],"&gt;= "&amp;N10)-COUNTIF(Vertices[Eigenvector Centrality],"&gt;="&amp;N11)</f>
        <v>7</v>
      </c>
      <c r="P10" s="37">
        <f t="shared" si="7"/>
        <v>3.847942599999999</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13.418181818181816</v>
      </c>
      <c r="G11" s="40">
        <f>COUNTIF(Vertices[In-Degree],"&gt;= "&amp;F11)-COUNTIF(Vertices[In-Degree],"&gt;="&amp;F12)</f>
        <v>0</v>
      </c>
      <c r="H11" s="39">
        <f t="shared" si="3"/>
        <v>5.072727272727272</v>
      </c>
      <c r="I11" s="40">
        <f>COUNTIF(Vertices[Out-Degree],"&gt;= "&amp;H11)-COUNTIF(Vertices[Out-Degree],"&gt;="&amp;H12)</f>
        <v>0</v>
      </c>
      <c r="J11" s="39">
        <f t="shared" si="4"/>
        <v>3011.5877922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0.009652581818181818</v>
      </c>
      <c r="O11" s="40">
        <f>COUNTIF(Vertices[Eigenvector Centrality],"&gt;= "&amp;N11)-COUNTIF(Vertices[Eigenvector Centrality],"&gt;="&amp;N12)</f>
        <v>2</v>
      </c>
      <c r="P11" s="39">
        <f t="shared" si="7"/>
        <v>4.2865177999999995</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0.09446254071661238</v>
      </c>
      <c r="D12" s="32">
        <f t="shared" si="1"/>
        <v>0</v>
      </c>
      <c r="E12" s="3">
        <f>COUNTIF(Vertices[Degree],"&gt;= "&amp;D12)-COUNTIF(Vertices[Degree],"&gt;="&amp;D13)</f>
        <v>0</v>
      </c>
      <c r="F12" s="37">
        <f t="shared" si="2"/>
        <v>14.909090909090907</v>
      </c>
      <c r="G12" s="38">
        <f>COUNTIF(Vertices[In-Degree],"&gt;= "&amp;F12)-COUNTIF(Vertices[In-Degree],"&gt;="&amp;F13)</f>
        <v>0</v>
      </c>
      <c r="H12" s="37">
        <f t="shared" si="3"/>
        <v>5.636363636363636</v>
      </c>
      <c r="I12" s="38">
        <f>COUNTIF(Vertices[Out-Degree],"&gt;= "&amp;H12)-COUNTIF(Vertices[Out-Degree],"&gt;="&amp;H13)</f>
        <v>1</v>
      </c>
      <c r="J12" s="37">
        <f t="shared" si="4"/>
        <v>3346.208658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0.010725090909090908</v>
      </c>
      <c r="O12" s="38">
        <f>COUNTIF(Vertices[Eigenvector Centrality],"&gt;= "&amp;N12)-COUNTIF(Vertices[Eigenvector Centrality],"&gt;="&amp;N13)</f>
        <v>1</v>
      </c>
      <c r="P12" s="37">
        <f t="shared" si="7"/>
        <v>4.725092999999999</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0.17261904761904762</v>
      </c>
      <c r="D13" s="32">
        <f t="shared" si="1"/>
        <v>0</v>
      </c>
      <c r="E13" s="3">
        <f>COUNTIF(Vertices[Degree],"&gt;= "&amp;D13)-COUNTIF(Vertices[Degree],"&gt;="&amp;D14)</f>
        <v>0</v>
      </c>
      <c r="F13" s="39">
        <f t="shared" si="2"/>
        <v>16.4</v>
      </c>
      <c r="G13" s="40">
        <f>COUNTIF(Vertices[In-Degree],"&gt;= "&amp;F13)-COUNTIF(Vertices[In-Degree],"&gt;="&amp;F14)</f>
        <v>0</v>
      </c>
      <c r="H13" s="39">
        <f t="shared" si="3"/>
        <v>6.199999999999999</v>
      </c>
      <c r="I13" s="40">
        <f>COUNTIF(Vertices[Out-Degree],"&gt;= "&amp;H13)-COUNTIF(Vertices[Out-Degree],"&gt;="&amp;H14)</f>
        <v>0</v>
      </c>
      <c r="J13" s="39">
        <f t="shared" si="4"/>
        <v>3680.8295238</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0.011797599999999998</v>
      </c>
      <c r="O13" s="40">
        <f>COUNTIF(Vertices[Eigenvector Centrality],"&gt;= "&amp;N13)-COUNTIF(Vertices[Eigenvector Centrality],"&gt;="&amp;N14)</f>
        <v>0</v>
      </c>
      <c r="P13" s="39">
        <f t="shared" si="7"/>
        <v>5.163668199999999</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17.89090909090909</v>
      </c>
      <c r="G14" s="38">
        <f>COUNTIF(Vertices[In-Degree],"&gt;= "&amp;F14)-COUNTIF(Vertices[In-Degree],"&gt;="&amp;F15)</f>
        <v>0</v>
      </c>
      <c r="H14" s="37">
        <f t="shared" si="3"/>
        <v>6.763636363636363</v>
      </c>
      <c r="I14" s="38">
        <f>COUNTIF(Vertices[Out-Degree],"&gt;= "&amp;H14)-COUNTIF(Vertices[Out-Degree],"&gt;="&amp;H15)</f>
        <v>2</v>
      </c>
      <c r="J14" s="37">
        <f t="shared" si="4"/>
        <v>4015.4503896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0.012870109090909089</v>
      </c>
      <c r="O14" s="38">
        <f>COUNTIF(Vertices[Eigenvector Centrality],"&gt;= "&amp;N14)-COUNTIF(Vertices[Eigenvector Centrality],"&gt;="&amp;N15)</f>
        <v>2</v>
      </c>
      <c r="P14" s="37">
        <f t="shared" si="7"/>
        <v>5.602243399999999</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11</v>
      </c>
      <c r="D15" s="32">
        <f t="shared" si="1"/>
        <v>0</v>
      </c>
      <c r="E15" s="3">
        <f>COUNTIF(Vertices[Degree],"&gt;= "&amp;D15)-COUNTIF(Vertices[Degree],"&gt;="&amp;D16)</f>
        <v>0</v>
      </c>
      <c r="F15" s="39">
        <f t="shared" si="2"/>
        <v>19.381818181818183</v>
      </c>
      <c r="G15" s="40">
        <f>COUNTIF(Vertices[In-Degree],"&gt;= "&amp;F15)-COUNTIF(Vertices[In-Degree],"&gt;="&amp;F16)</f>
        <v>1</v>
      </c>
      <c r="H15" s="39">
        <f t="shared" si="3"/>
        <v>7.327272727272726</v>
      </c>
      <c r="I15" s="40">
        <f>COUNTIF(Vertices[Out-Degree],"&gt;= "&amp;H15)-COUNTIF(Vertices[Out-Degree],"&gt;="&amp;H16)</f>
        <v>0</v>
      </c>
      <c r="J15" s="39">
        <f t="shared" si="4"/>
        <v>4350.0712554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0.013942618181818179</v>
      </c>
      <c r="O15" s="40">
        <f>COUNTIF(Vertices[Eigenvector Centrality],"&gt;= "&amp;N15)-COUNTIF(Vertices[Eigenvector Centrality],"&gt;="&amp;N16)</f>
        <v>2</v>
      </c>
      <c r="P15" s="39">
        <f t="shared" si="7"/>
        <v>6.040818599999999</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5</v>
      </c>
      <c r="D16" s="32">
        <f t="shared" si="1"/>
        <v>0</v>
      </c>
      <c r="E16" s="3">
        <f>COUNTIF(Vertices[Degree],"&gt;= "&amp;D16)-COUNTIF(Vertices[Degree],"&gt;="&amp;D17)</f>
        <v>0</v>
      </c>
      <c r="F16" s="37">
        <f t="shared" si="2"/>
        <v>20.872727272727275</v>
      </c>
      <c r="G16" s="38">
        <f>COUNTIF(Vertices[In-Degree],"&gt;= "&amp;F16)-COUNTIF(Vertices[In-Degree],"&gt;="&amp;F17)</f>
        <v>1</v>
      </c>
      <c r="H16" s="37">
        <f t="shared" si="3"/>
        <v>7.89090909090909</v>
      </c>
      <c r="I16" s="38">
        <f>COUNTIF(Vertices[Out-Degree],"&gt;= "&amp;H16)-COUNTIF(Vertices[Out-Degree],"&gt;="&amp;H17)</f>
        <v>2</v>
      </c>
      <c r="J16" s="37">
        <f t="shared" si="4"/>
        <v>4684.6921212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0.01501512727272727</v>
      </c>
      <c r="O16" s="38">
        <f>COUNTIF(Vertices[Eigenvector Centrality],"&gt;= "&amp;N16)-COUNTIF(Vertices[Eigenvector Centrality],"&gt;="&amp;N17)</f>
        <v>1</v>
      </c>
      <c r="P16" s="37">
        <f t="shared" si="7"/>
        <v>6.479393799999999</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167</v>
      </c>
      <c r="D17" s="32">
        <f t="shared" si="1"/>
        <v>0</v>
      </c>
      <c r="E17" s="3">
        <f>COUNTIF(Vertices[Degree],"&gt;= "&amp;D17)-COUNTIF(Vertices[Degree],"&gt;="&amp;D18)</f>
        <v>0</v>
      </c>
      <c r="F17" s="39">
        <f t="shared" si="2"/>
        <v>22.363636363636367</v>
      </c>
      <c r="G17" s="40">
        <f>COUNTIF(Vertices[In-Degree],"&gt;= "&amp;F17)-COUNTIF(Vertices[In-Degree],"&gt;="&amp;F18)</f>
        <v>0</v>
      </c>
      <c r="H17" s="39">
        <f t="shared" si="3"/>
        <v>8.454545454545453</v>
      </c>
      <c r="I17" s="40">
        <f>COUNTIF(Vertices[Out-Degree],"&gt;= "&amp;H17)-COUNTIF(Vertices[Out-Degree],"&gt;="&amp;H18)</f>
        <v>2</v>
      </c>
      <c r="J17" s="39">
        <f t="shared" si="4"/>
        <v>5019.312986999999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0.01608763636363636</v>
      </c>
      <c r="O17" s="40">
        <f>COUNTIF(Vertices[Eigenvector Centrality],"&gt;= "&amp;N17)-COUNTIF(Vertices[Eigenvector Centrality],"&gt;="&amp;N18)</f>
        <v>1</v>
      </c>
      <c r="P17" s="39">
        <f t="shared" si="7"/>
        <v>6.9179689999999985</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464</v>
      </c>
      <c r="D18" s="32">
        <f t="shared" si="1"/>
        <v>0</v>
      </c>
      <c r="E18" s="3">
        <f>COUNTIF(Vertices[Degree],"&gt;= "&amp;D18)-COUNTIF(Vertices[Degree],"&gt;="&amp;D19)</f>
        <v>0</v>
      </c>
      <c r="F18" s="37">
        <f t="shared" si="2"/>
        <v>23.85454545454546</v>
      </c>
      <c r="G18" s="38">
        <f>COUNTIF(Vertices[In-Degree],"&gt;= "&amp;F18)-COUNTIF(Vertices[In-Degree],"&gt;="&amp;F19)</f>
        <v>0</v>
      </c>
      <c r="H18" s="37">
        <f t="shared" si="3"/>
        <v>9.018181818181818</v>
      </c>
      <c r="I18" s="38">
        <f>COUNTIF(Vertices[Out-Degree],"&gt;= "&amp;H18)-COUNTIF(Vertices[Out-Degree],"&gt;="&amp;H19)</f>
        <v>0</v>
      </c>
      <c r="J18" s="37">
        <f t="shared" si="4"/>
        <v>5353.933852799999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0.01716014545454545</v>
      </c>
      <c r="O18" s="38">
        <f>COUNTIF(Vertices[Eigenvector Centrality],"&gt;= "&amp;N18)-COUNTIF(Vertices[Eigenvector Centrality],"&gt;="&amp;N19)</f>
        <v>1</v>
      </c>
      <c r="P18" s="37">
        <f t="shared" si="7"/>
        <v>7.356544199999998</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25.34545454545455</v>
      </c>
      <c r="G19" s="40">
        <f>COUNTIF(Vertices[In-Degree],"&gt;= "&amp;F19)-COUNTIF(Vertices[In-Degree],"&gt;="&amp;F20)</f>
        <v>0</v>
      </c>
      <c r="H19" s="39">
        <f t="shared" si="3"/>
        <v>9.581818181818182</v>
      </c>
      <c r="I19" s="40">
        <f>COUNTIF(Vertices[Out-Degree],"&gt;= "&amp;H19)-COUNTIF(Vertices[Out-Degree],"&gt;="&amp;H20)</f>
        <v>0</v>
      </c>
      <c r="J19" s="39">
        <f t="shared" si="4"/>
        <v>5688.5547185999985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0.018232654545454544</v>
      </c>
      <c r="O19" s="40">
        <f>COUNTIF(Vertices[Eigenvector Centrality],"&gt;= "&amp;N19)-COUNTIF(Vertices[Eigenvector Centrality],"&gt;="&amp;N20)</f>
        <v>1</v>
      </c>
      <c r="P19" s="39">
        <f t="shared" si="7"/>
        <v>7.795119399999998</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26.836363636363643</v>
      </c>
      <c r="G20" s="38">
        <f>COUNTIF(Vertices[In-Degree],"&gt;= "&amp;F20)-COUNTIF(Vertices[In-Degree],"&gt;="&amp;F21)</f>
        <v>0</v>
      </c>
      <c r="H20" s="37">
        <f t="shared" si="3"/>
        <v>10.145454545454546</v>
      </c>
      <c r="I20" s="38">
        <f>COUNTIF(Vertices[Out-Degree],"&gt;= "&amp;H20)-COUNTIF(Vertices[Out-Degree],"&gt;="&amp;H21)</f>
        <v>0</v>
      </c>
      <c r="J20" s="37">
        <f t="shared" si="4"/>
        <v>6023.175584399998</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0.019305163636363636</v>
      </c>
      <c r="O20" s="38">
        <f>COUNTIF(Vertices[Eigenvector Centrality],"&gt;= "&amp;N20)-COUNTIF(Vertices[Eigenvector Centrality],"&gt;="&amp;N21)</f>
        <v>0</v>
      </c>
      <c r="P20" s="37">
        <f t="shared" si="7"/>
        <v>8.233694599999998</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2.519503</v>
      </c>
      <c r="D21" s="32">
        <f t="shared" si="1"/>
        <v>0</v>
      </c>
      <c r="E21" s="3">
        <f>COUNTIF(Vertices[Degree],"&gt;= "&amp;D21)-COUNTIF(Vertices[Degree],"&gt;="&amp;D22)</f>
        <v>0</v>
      </c>
      <c r="F21" s="39">
        <f t="shared" si="2"/>
        <v>28.327272727272735</v>
      </c>
      <c r="G21" s="40">
        <f>COUNTIF(Vertices[In-Degree],"&gt;= "&amp;F21)-COUNTIF(Vertices[In-Degree],"&gt;="&amp;F22)</f>
        <v>0</v>
      </c>
      <c r="H21" s="39">
        <f t="shared" si="3"/>
        <v>10.70909090909091</v>
      </c>
      <c r="I21" s="40">
        <f>COUNTIF(Vertices[Out-Degree],"&gt;= "&amp;H21)-COUNTIF(Vertices[Out-Degree],"&gt;="&amp;H22)</f>
        <v>0</v>
      </c>
      <c r="J21" s="39">
        <f t="shared" si="4"/>
        <v>6357.796450199998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0.020377672727272728</v>
      </c>
      <c r="O21" s="40">
        <f>COUNTIF(Vertices[Eigenvector Centrality],"&gt;= "&amp;N21)-COUNTIF(Vertices[Eigenvector Centrality],"&gt;="&amp;N22)</f>
        <v>0</v>
      </c>
      <c r="P21" s="39">
        <f t="shared" si="7"/>
        <v>8.672269799999999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29.818181818181827</v>
      </c>
      <c r="G22" s="38">
        <f>COUNTIF(Vertices[In-Degree],"&gt;= "&amp;F22)-COUNTIF(Vertices[In-Degree],"&gt;="&amp;F23)</f>
        <v>0</v>
      </c>
      <c r="H22" s="37">
        <f t="shared" si="3"/>
        <v>11.272727272727275</v>
      </c>
      <c r="I22" s="38">
        <f>COUNTIF(Vertices[Out-Degree],"&gt;= "&amp;H22)-COUNTIF(Vertices[Out-Degree],"&gt;="&amp;H23)</f>
        <v>0</v>
      </c>
      <c r="J22" s="37">
        <f t="shared" si="4"/>
        <v>6692.417315999997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0.02145018181818182</v>
      </c>
      <c r="O22" s="38">
        <f>COUNTIF(Vertices[Eigenvector Centrality],"&gt;= "&amp;N22)-COUNTIF(Vertices[Eigenvector Centrality],"&gt;="&amp;N23)</f>
        <v>0</v>
      </c>
      <c r="P22" s="37">
        <f t="shared" si="7"/>
        <v>9.110845</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0.01008827238335435</v>
      </c>
      <c r="D23" s="32">
        <f t="shared" si="1"/>
        <v>0</v>
      </c>
      <c r="E23" s="3">
        <f>COUNTIF(Vertices[Degree],"&gt;= "&amp;D23)-COUNTIF(Vertices[Degree],"&gt;="&amp;D24)</f>
        <v>0</v>
      </c>
      <c r="F23" s="39">
        <f t="shared" si="2"/>
        <v>31.30909090909092</v>
      </c>
      <c r="G23" s="40">
        <f>COUNTIF(Vertices[In-Degree],"&gt;= "&amp;F23)-COUNTIF(Vertices[In-Degree],"&gt;="&amp;F24)</f>
        <v>0</v>
      </c>
      <c r="H23" s="39">
        <f t="shared" si="3"/>
        <v>11.83636363636364</v>
      </c>
      <c r="I23" s="40">
        <f>COUNTIF(Vertices[Out-Degree],"&gt;= "&amp;H23)-COUNTIF(Vertices[Out-Degree],"&gt;="&amp;H24)</f>
        <v>0</v>
      </c>
      <c r="J23" s="39">
        <f t="shared" si="4"/>
        <v>7027.038181799997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0.02252269090909091</v>
      </c>
      <c r="O23" s="40">
        <f>COUNTIF(Vertices[Eigenvector Centrality],"&gt;= "&amp;N23)-COUNTIF(Vertices[Eigenvector Centrality],"&gt;="&amp;N24)</f>
        <v>0</v>
      </c>
      <c r="P23" s="39">
        <f t="shared" si="7"/>
        <v>9.5494202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2737</v>
      </c>
      <c r="B24" s="34">
        <v>0.380335</v>
      </c>
      <c r="D24" s="32">
        <f t="shared" si="1"/>
        <v>0</v>
      </c>
      <c r="E24" s="3">
        <f>COUNTIF(Vertices[Degree],"&gt;= "&amp;D24)-COUNTIF(Vertices[Degree],"&gt;="&amp;D25)</f>
        <v>0</v>
      </c>
      <c r="F24" s="37">
        <f t="shared" si="2"/>
        <v>32.80000000000001</v>
      </c>
      <c r="G24" s="38">
        <f>COUNTIF(Vertices[In-Degree],"&gt;= "&amp;F24)-COUNTIF(Vertices[In-Degree],"&gt;="&amp;F25)</f>
        <v>0</v>
      </c>
      <c r="H24" s="37">
        <f t="shared" si="3"/>
        <v>12.400000000000004</v>
      </c>
      <c r="I24" s="38">
        <f>COUNTIF(Vertices[Out-Degree],"&gt;= "&amp;H24)-COUNTIF(Vertices[Out-Degree],"&gt;="&amp;H25)</f>
        <v>0</v>
      </c>
      <c r="J24" s="37">
        <f t="shared" si="4"/>
        <v>7361.6590475999965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0.023595200000000004</v>
      </c>
      <c r="O24" s="38">
        <f>COUNTIF(Vertices[Eigenvector Centrality],"&gt;= "&amp;N24)-COUNTIF(Vertices[Eigenvector Centrality],"&gt;="&amp;N25)</f>
        <v>1</v>
      </c>
      <c r="P24" s="37">
        <f t="shared" si="7"/>
        <v>9.9879954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34.2909090909091</v>
      </c>
      <c r="G25" s="40">
        <f>COUNTIF(Vertices[In-Degree],"&gt;= "&amp;F25)-COUNTIF(Vertices[In-Degree],"&gt;="&amp;F26)</f>
        <v>0</v>
      </c>
      <c r="H25" s="39">
        <f t="shared" si="3"/>
        <v>12.963636363636368</v>
      </c>
      <c r="I25" s="40">
        <f>COUNTIF(Vertices[Out-Degree],"&gt;= "&amp;H25)-COUNTIF(Vertices[Out-Degree],"&gt;="&amp;H26)</f>
        <v>0</v>
      </c>
      <c r="J25" s="39">
        <f t="shared" si="4"/>
        <v>7696.279913399996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0.024667709090909096</v>
      </c>
      <c r="O25" s="40">
        <f>COUNTIF(Vertices[Eigenvector Centrality],"&gt;= "&amp;N25)-COUNTIF(Vertices[Eigenvector Centrality],"&gt;="&amp;N26)</f>
        <v>0</v>
      </c>
      <c r="P25" s="39">
        <f t="shared" si="7"/>
        <v>10.426570600000002</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2738</v>
      </c>
      <c r="B26" s="34" t="s">
        <v>2739</v>
      </c>
      <c r="D26" s="32">
        <f t="shared" si="1"/>
        <v>0</v>
      </c>
      <c r="E26" s="3">
        <f>COUNTIF(Vertices[Degree],"&gt;= "&amp;D26)-COUNTIF(Vertices[Degree],"&gt;="&amp;D28)</f>
        <v>0</v>
      </c>
      <c r="F26" s="37">
        <f t="shared" si="2"/>
        <v>35.781818181818196</v>
      </c>
      <c r="G26" s="38">
        <f>COUNTIF(Vertices[In-Degree],"&gt;= "&amp;F26)-COUNTIF(Vertices[In-Degree],"&gt;="&amp;F28)</f>
        <v>0</v>
      </c>
      <c r="H26" s="37">
        <f t="shared" si="3"/>
        <v>13.527272727272733</v>
      </c>
      <c r="I26" s="38">
        <f>COUNTIF(Vertices[Out-Degree],"&gt;= "&amp;H26)-COUNTIF(Vertices[Out-Degree],"&gt;="&amp;H28)</f>
        <v>1</v>
      </c>
      <c r="J26" s="37">
        <f t="shared" si="4"/>
        <v>8030.900779199996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0.025740218181818188</v>
      </c>
      <c r="O26" s="38">
        <f>COUNTIF(Vertices[Eigenvector Centrality],"&gt;= "&amp;N26)-COUNTIF(Vertices[Eigenvector Centrality],"&gt;="&amp;N28)</f>
        <v>0</v>
      </c>
      <c r="P26" s="37">
        <f t="shared" si="7"/>
        <v>10.865145800000002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-11</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-65</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37.27272727272729</v>
      </c>
      <c r="G28" s="40">
        <f>COUNTIF(Vertices[In-Degree],"&gt;= "&amp;F28)-COUNTIF(Vertices[In-Degree],"&gt;="&amp;F40)</f>
        <v>0</v>
      </c>
      <c r="H28" s="39">
        <f>H26+($H$57-$H$2)/BinDivisor</f>
        <v>14.090909090909097</v>
      </c>
      <c r="I28" s="40">
        <f>COUNTIF(Vertices[Out-Degree],"&gt;= "&amp;H28)-COUNTIF(Vertices[Out-Degree],"&gt;="&amp;H40)</f>
        <v>0</v>
      </c>
      <c r="J28" s="39">
        <f>J26+($J$57-$J$2)/BinDivisor</f>
        <v>8365.521644999995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0.02681272727272728</v>
      </c>
      <c r="O28" s="40">
        <f>COUNTIF(Vertices[Eigenvector Centrality],"&gt;= "&amp;N28)-COUNTIF(Vertices[Eigenvector Centrality],"&gt;="&amp;N40)</f>
        <v>0</v>
      </c>
      <c r="P28" s="39">
        <f>P26+($P$57-$P$2)/BinDivisor</f>
        <v>11.303721000000003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-11</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-65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-11</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-65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38.76363636363638</v>
      </c>
      <c r="G40" s="38">
        <f>COUNTIF(Vertices[In-Degree],"&gt;= "&amp;F40)-COUNTIF(Vertices[In-Degree],"&gt;="&amp;F41)</f>
        <v>0</v>
      </c>
      <c r="H40" s="37">
        <f>H28+($H$57-$H$2)/BinDivisor</f>
        <v>14.654545454545461</v>
      </c>
      <c r="I40" s="38">
        <f>COUNTIF(Vertices[Out-Degree],"&gt;= "&amp;H40)-COUNTIF(Vertices[Out-Degree],"&gt;="&amp;H41)</f>
        <v>0</v>
      </c>
      <c r="J40" s="37">
        <f>J28+($J$57-$J$2)/BinDivisor</f>
        <v>8700.142510799995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0.027885236363636372</v>
      </c>
      <c r="O40" s="38">
        <f>COUNTIF(Vertices[Eigenvector Centrality],"&gt;= "&amp;N40)-COUNTIF(Vertices[Eigenvector Centrality],"&gt;="&amp;N41)</f>
        <v>1</v>
      </c>
      <c r="P40" s="37">
        <f>P28+($P$57-$P$2)/BinDivisor</f>
        <v>11.742296200000004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40.25454545454547</v>
      </c>
      <c r="G41" s="40">
        <f>COUNTIF(Vertices[In-Degree],"&gt;= "&amp;F41)-COUNTIF(Vertices[In-Degree],"&gt;="&amp;F42)</f>
        <v>0</v>
      </c>
      <c r="H41" s="39">
        <f aca="true" t="shared" si="12" ref="H41:H56">H40+($H$57-$H$2)/BinDivisor</f>
        <v>15.218181818181826</v>
      </c>
      <c r="I41" s="40">
        <f>COUNTIF(Vertices[Out-Degree],"&gt;= "&amp;H41)-COUNTIF(Vertices[Out-Degree],"&gt;="&amp;H42)</f>
        <v>0</v>
      </c>
      <c r="J41" s="39">
        <f aca="true" t="shared" si="13" ref="J41:J56">J40+($J$57-$J$2)/BinDivisor</f>
        <v>9034.763376599994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0.028957745454545464</v>
      </c>
      <c r="O41" s="40">
        <f>COUNTIF(Vertices[Eigenvector Centrality],"&gt;= "&amp;N41)-COUNTIF(Vertices[Eigenvector Centrality],"&gt;="&amp;N42)</f>
        <v>0</v>
      </c>
      <c r="P41" s="39">
        <f aca="true" t="shared" si="16" ref="P41:P56">P40+($P$57-$P$2)/BinDivisor</f>
        <v>12.180871400000004</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41.745454545454564</v>
      </c>
      <c r="G42" s="38">
        <f>COUNTIF(Vertices[In-Degree],"&gt;= "&amp;F42)-COUNTIF(Vertices[In-Degree],"&gt;="&amp;F43)</f>
        <v>0</v>
      </c>
      <c r="H42" s="37">
        <f t="shared" si="12"/>
        <v>15.78181818181819</v>
      </c>
      <c r="I42" s="38">
        <f>COUNTIF(Vertices[Out-Degree],"&gt;= "&amp;H42)-COUNTIF(Vertices[Out-Degree],"&gt;="&amp;H43)</f>
        <v>0</v>
      </c>
      <c r="J42" s="37">
        <f t="shared" si="13"/>
        <v>9369.384242399994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0.030030254545454556</v>
      </c>
      <c r="O42" s="38">
        <f>COUNTIF(Vertices[Eigenvector Centrality],"&gt;= "&amp;N42)-COUNTIF(Vertices[Eigenvector Centrality],"&gt;="&amp;N43)</f>
        <v>0</v>
      </c>
      <c r="P42" s="37">
        <f t="shared" si="16"/>
        <v>12.619446600000005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43.236363636363656</v>
      </c>
      <c r="G43" s="40">
        <f>COUNTIF(Vertices[In-Degree],"&gt;= "&amp;F43)-COUNTIF(Vertices[In-Degree],"&gt;="&amp;F44)</f>
        <v>0</v>
      </c>
      <c r="H43" s="39">
        <f t="shared" si="12"/>
        <v>16.345454545454555</v>
      </c>
      <c r="I43" s="40">
        <f>COUNTIF(Vertices[Out-Degree],"&gt;= "&amp;H43)-COUNTIF(Vertices[Out-Degree],"&gt;="&amp;H44)</f>
        <v>0</v>
      </c>
      <c r="J43" s="39">
        <f t="shared" si="13"/>
        <v>9704.005108199994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0.031102763636363648</v>
      </c>
      <c r="O43" s="40">
        <f>COUNTIF(Vertices[Eigenvector Centrality],"&gt;= "&amp;N43)-COUNTIF(Vertices[Eigenvector Centrality],"&gt;="&amp;N44)</f>
        <v>0</v>
      </c>
      <c r="P43" s="39">
        <f t="shared" si="16"/>
        <v>13.058021800000006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44.72727272727275</v>
      </c>
      <c r="G44" s="38">
        <f>COUNTIF(Vertices[In-Degree],"&gt;= "&amp;F44)-COUNTIF(Vertices[In-Degree],"&gt;="&amp;F45)</f>
        <v>0</v>
      </c>
      <c r="H44" s="37">
        <f t="shared" si="12"/>
        <v>16.909090909090917</v>
      </c>
      <c r="I44" s="38">
        <f>COUNTIF(Vertices[Out-Degree],"&gt;= "&amp;H44)-COUNTIF(Vertices[Out-Degree],"&gt;="&amp;H45)</f>
        <v>0</v>
      </c>
      <c r="J44" s="37">
        <f t="shared" si="13"/>
        <v>10038.625973999993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0.03217527272727274</v>
      </c>
      <c r="O44" s="38">
        <f>COUNTIF(Vertices[Eigenvector Centrality],"&gt;= "&amp;N44)-COUNTIF(Vertices[Eigenvector Centrality],"&gt;="&amp;N45)</f>
        <v>0</v>
      </c>
      <c r="P44" s="37">
        <f t="shared" si="16"/>
        <v>13.496597000000007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46.21818181818184</v>
      </c>
      <c r="G45" s="40">
        <f>COUNTIF(Vertices[In-Degree],"&gt;= "&amp;F45)-COUNTIF(Vertices[In-Degree],"&gt;="&amp;F46)</f>
        <v>0</v>
      </c>
      <c r="H45" s="39">
        <f t="shared" si="12"/>
        <v>17.47272727272728</v>
      </c>
      <c r="I45" s="40">
        <f>COUNTIF(Vertices[Out-Degree],"&gt;= "&amp;H45)-COUNTIF(Vertices[Out-Degree],"&gt;="&amp;H46)</f>
        <v>0</v>
      </c>
      <c r="J45" s="39">
        <f t="shared" si="13"/>
        <v>10373.246839799993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0.03324778181818183</v>
      </c>
      <c r="O45" s="40">
        <f>COUNTIF(Vertices[Eigenvector Centrality],"&gt;= "&amp;N45)-COUNTIF(Vertices[Eigenvector Centrality],"&gt;="&amp;N46)</f>
        <v>0</v>
      </c>
      <c r="P45" s="39">
        <f t="shared" si="16"/>
        <v>13.935172200000007</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47.70909090909093</v>
      </c>
      <c r="G46" s="38">
        <f>COUNTIF(Vertices[In-Degree],"&gt;= "&amp;F46)-COUNTIF(Vertices[In-Degree],"&gt;="&amp;F47)</f>
        <v>0</v>
      </c>
      <c r="H46" s="37">
        <f t="shared" si="12"/>
        <v>18.036363636363642</v>
      </c>
      <c r="I46" s="38">
        <f>COUNTIF(Vertices[Out-Degree],"&gt;= "&amp;H46)-COUNTIF(Vertices[Out-Degree],"&gt;="&amp;H47)</f>
        <v>0</v>
      </c>
      <c r="J46" s="37">
        <f t="shared" si="13"/>
        <v>10707.867705599992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0.034320290909090924</v>
      </c>
      <c r="O46" s="38">
        <f>COUNTIF(Vertices[Eigenvector Centrality],"&gt;= "&amp;N46)-COUNTIF(Vertices[Eigenvector Centrality],"&gt;="&amp;N47)</f>
        <v>0</v>
      </c>
      <c r="P46" s="37">
        <f t="shared" si="16"/>
        <v>14.373747400000008</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49.200000000000024</v>
      </c>
      <c r="G47" s="40">
        <f>COUNTIF(Vertices[In-Degree],"&gt;= "&amp;F47)-COUNTIF(Vertices[In-Degree],"&gt;="&amp;F48)</f>
        <v>0</v>
      </c>
      <c r="H47" s="39">
        <f t="shared" si="12"/>
        <v>18.600000000000005</v>
      </c>
      <c r="I47" s="40">
        <f>COUNTIF(Vertices[Out-Degree],"&gt;= "&amp;H47)-COUNTIF(Vertices[Out-Degree],"&gt;="&amp;H48)</f>
        <v>0</v>
      </c>
      <c r="J47" s="39">
        <f t="shared" si="13"/>
        <v>11042.488571399992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0.035392800000000016</v>
      </c>
      <c r="O47" s="40">
        <f>COUNTIF(Vertices[Eigenvector Centrality],"&gt;= "&amp;N47)-COUNTIF(Vertices[Eigenvector Centrality],"&gt;="&amp;N48)</f>
        <v>0</v>
      </c>
      <c r="P47" s="39">
        <f t="shared" si="16"/>
        <v>14.812322600000009</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50.690909090909116</v>
      </c>
      <c r="G48" s="38">
        <f>COUNTIF(Vertices[In-Degree],"&gt;= "&amp;F48)-COUNTIF(Vertices[In-Degree],"&gt;="&amp;F49)</f>
        <v>0</v>
      </c>
      <c r="H48" s="37">
        <f t="shared" si="12"/>
        <v>19.163636363636368</v>
      </c>
      <c r="I48" s="38">
        <f>COUNTIF(Vertices[Out-Degree],"&gt;= "&amp;H48)-COUNTIF(Vertices[Out-Degree],"&gt;="&amp;H49)</f>
        <v>0</v>
      </c>
      <c r="J48" s="37">
        <f t="shared" si="13"/>
        <v>11377.109437199992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0.03646530909090911</v>
      </c>
      <c r="O48" s="38">
        <f>COUNTIF(Vertices[Eigenvector Centrality],"&gt;= "&amp;N48)-COUNTIF(Vertices[Eigenvector Centrality],"&gt;="&amp;N49)</f>
        <v>0</v>
      </c>
      <c r="P48" s="37">
        <f t="shared" si="16"/>
        <v>15.25089780000001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52.18181818181821</v>
      </c>
      <c r="G49" s="40">
        <f>COUNTIF(Vertices[In-Degree],"&gt;= "&amp;F49)-COUNTIF(Vertices[In-Degree],"&gt;="&amp;F50)</f>
        <v>0</v>
      </c>
      <c r="H49" s="39">
        <f t="shared" si="12"/>
        <v>19.72727272727273</v>
      </c>
      <c r="I49" s="40">
        <f>COUNTIF(Vertices[Out-Degree],"&gt;= "&amp;H49)-COUNTIF(Vertices[Out-Degree],"&gt;="&amp;H50)</f>
        <v>0</v>
      </c>
      <c r="J49" s="39">
        <f t="shared" si="13"/>
        <v>11711.730302999991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0.0375378181818182</v>
      </c>
      <c r="O49" s="40">
        <f>COUNTIF(Vertices[Eigenvector Centrality],"&gt;= "&amp;N49)-COUNTIF(Vertices[Eigenvector Centrality],"&gt;="&amp;N50)</f>
        <v>0</v>
      </c>
      <c r="P49" s="39">
        <f t="shared" si="16"/>
        <v>15.68947300000001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53.6727272727273</v>
      </c>
      <c r="G50" s="38">
        <f>COUNTIF(Vertices[In-Degree],"&gt;= "&amp;F50)-COUNTIF(Vertices[In-Degree],"&gt;="&amp;F51)</f>
        <v>0</v>
      </c>
      <c r="H50" s="37">
        <f t="shared" si="12"/>
        <v>20.290909090909093</v>
      </c>
      <c r="I50" s="38">
        <f>COUNTIF(Vertices[Out-Degree],"&gt;= "&amp;H50)-COUNTIF(Vertices[Out-Degree],"&gt;="&amp;H51)</f>
        <v>0</v>
      </c>
      <c r="J50" s="37">
        <f t="shared" si="13"/>
        <v>12046.35116879999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0.03861032727272729</v>
      </c>
      <c r="O50" s="38">
        <f>COUNTIF(Vertices[Eigenvector Centrality],"&gt;= "&amp;N50)-COUNTIF(Vertices[Eigenvector Centrality],"&gt;="&amp;N51)</f>
        <v>0</v>
      </c>
      <c r="P50" s="37">
        <f t="shared" si="16"/>
        <v>16.12804820000001</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55.16363636363639</v>
      </c>
      <c r="G51" s="40">
        <f>COUNTIF(Vertices[In-Degree],"&gt;= "&amp;F51)-COUNTIF(Vertices[In-Degree],"&gt;="&amp;F52)</f>
        <v>0</v>
      </c>
      <c r="H51" s="39">
        <f t="shared" si="12"/>
        <v>20.854545454545455</v>
      </c>
      <c r="I51" s="40">
        <f>COUNTIF(Vertices[Out-Degree],"&gt;= "&amp;H51)-COUNTIF(Vertices[Out-Degree],"&gt;="&amp;H52)</f>
        <v>0</v>
      </c>
      <c r="J51" s="39">
        <f t="shared" si="13"/>
        <v>12380.97203459999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0.039682836363636384</v>
      </c>
      <c r="O51" s="40">
        <f>COUNTIF(Vertices[Eigenvector Centrality],"&gt;= "&amp;N51)-COUNTIF(Vertices[Eigenvector Centrality],"&gt;="&amp;N52)</f>
        <v>0</v>
      </c>
      <c r="P51" s="39">
        <f t="shared" si="16"/>
        <v>16.566623400000008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56.654545454545485</v>
      </c>
      <c r="G52" s="38">
        <f>COUNTIF(Vertices[In-Degree],"&gt;= "&amp;F52)-COUNTIF(Vertices[In-Degree],"&gt;="&amp;F53)</f>
        <v>0</v>
      </c>
      <c r="H52" s="37">
        <f t="shared" si="12"/>
        <v>21.418181818181818</v>
      </c>
      <c r="I52" s="38">
        <f>COUNTIF(Vertices[Out-Degree],"&gt;= "&amp;H52)-COUNTIF(Vertices[Out-Degree],"&gt;="&amp;H53)</f>
        <v>0</v>
      </c>
      <c r="J52" s="37">
        <f t="shared" si="13"/>
        <v>12715.59290039999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0.040755345454545476</v>
      </c>
      <c r="O52" s="38">
        <f>COUNTIF(Vertices[Eigenvector Centrality],"&gt;= "&amp;N52)-COUNTIF(Vertices[Eigenvector Centrality],"&gt;="&amp;N53)</f>
        <v>0</v>
      </c>
      <c r="P52" s="37">
        <f t="shared" si="16"/>
        <v>17.005198600000007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58.14545454545458</v>
      </c>
      <c r="G53" s="40">
        <f>COUNTIF(Vertices[In-Degree],"&gt;= "&amp;F53)-COUNTIF(Vertices[In-Degree],"&gt;="&amp;F54)</f>
        <v>0</v>
      </c>
      <c r="H53" s="39">
        <f t="shared" si="12"/>
        <v>21.98181818181818</v>
      </c>
      <c r="I53" s="40">
        <f>COUNTIF(Vertices[Out-Degree],"&gt;= "&amp;H53)-COUNTIF(Vertices[Out-Degree],"&gt;="&amp;H54)</f>
        <v>0</v>
      </c>
      <c r="J53" s="39">
        <f t="shared" si="13"/>
        <v>13050.21376619999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0.04182785454545457</v>
      </c>
      <c r="O53" s="40">
        <f>COUNTIF(Vertices[Eigenvector Centrality],"&gt;= "&amp;N53)-COUNTIF(Vertices[Eigenvector Centrality],"&gt;="&amp;N54)</f>
        <v>0</v>
      </c>
      <c r="P53" s="39">
        <f t="shared" si="16"/>
        <v>17.443773800000006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59.63636363636367</v>
      </c>
      <c r="G54" s="38">
        <f>COUNTIF(Vertices[In-Degree],"&gt;= "&amp;F54)-COUNTIF(Vertices[In-Degree],"&gt;="&amp;F55)</f>
        <v>0</v>
      </c>
      <c r="H54" s="37">
        <f t="shared" si="12"/>
        <v>22.545454545454543</v>
      </c>
      <c r="I54" s="38">
        <f>COUNTIF(Vertices[Out-Degree],"&gt;= "&amp;H54)-COUNTIF(Vertices[Out-Degree],"&gt;="&amp;H55)</f>
        <v>0</v>
      </c>
      <c r="J54" s="37">
        <f t="shared" si="13"/>
        <v>13384.83463199999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0.04290036363636366</v>
      </c>
      <c r="O54" s="38">
        <f>COUNTIF(Vertices[Eigenvector Centrality],"&gt;= "&amp;N54)-COUNTIF(Vertices[Eigenvector Centrality],"&gt;="&amp;N55)</f>
        <v>0</v>
      </c>
      <c r="P54" s="37">
        <f t="shared" si="16"/>
        <v>17.882349000000005</v>
      </c>
      <c r="Q54" s="38">
        <f>COUNTIF(Vertices[PageRank],"&gt;= "&amp;P54)-COUNTIF(Vertices[PageRank],"&gt;="&amp;P55)</f>
        <v>0</v>
      </c>
      <c r="R54" s="37">
        <f t="shared" si="17"/>
        <v>0.7272727272727274</v>
      </c>
      <c r="S54" s="43">
        <f>COUNTIF(Vertices[Clustering Coefficient],"&gt;= "&amp;R54)-COUNTIF(Vertices[Clustering Coefficient],"&gt;="&amp;R55)</f>
        <v>1</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61.12727272727276</v>
      </c>
      <c r="G55" s="40">
        <f>COUNTIF(Vertices[In-Degree],"&gt;= "&amp;F55)-COUNTIF(Vertices[In-Degree],"&gt;="&amp;F56)</f>
        <v>0</v>
      </c>
      <c r="H55" s="39">
        <f t="shared" si="12"/>
        <v>23.109090909090906</v>
      </c>
      <c r="I55" s="40">
        <f>COUNTIF(Vertices[Out-Degree],"&gt;= "&amp;H55)-COUNTIF(Vertices[Out-Degree],"&gt;="&amp;H56)</f>
        <v>0</v>
      </c>
      <c r="J55" s="39">
        <f t="shared" si="13"/>
        <v>13719.455497799989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0.04397287272727275</v>
      </c>
      <c r="O55" s="40">
        <f>COUNTIF(Vertices[Eigenvector Centrality],"&gt;= "&amp;N55)-COUNTIF(Vertices[Eigenvector Centrality],"&gt;="&amp;N56)</f>
        <v>0</v>
      </c>
      <c r="P55" s="39">
        <f t="shared" si="16"/>
        <v>18.320924200000004</v>
      </c>
      <c r="Q55" s="40">
        <f>COUNTIF(Vertices[PageRank],"&gt;= "&amp;P55)-COUNTIF(Vertices[PageRank],"&gt;="&amp;P56)</f>
        <v>0</v>
      </c>
      <c r="R55" s="39">
        <f t="shared" si="17"/>
        <v>0.7454545454545456</v>
      </c>
      <c r="S55" s="44">
        <f>COUNTIF(Vertices[Clustering Coefficient],"&gt;= "&amp;R55)-COUNTIF(Vertices[Clustering Coefficient],"&gt;="&amp;R56)</f>
        <v>3</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62.61818181818185</v>
      </c>
      <c r="G56" s="38">
        <f>COUNTIF(Vertices[In-Degree],"&gt;= "&amp;F56)-COUNTIF(Vertices[In-Degree],"&gt;="&amp;F57)</f>
        <v>1</v>
      </c>
      <c r="H56" s="37">
        <f t="shared" si="12"/>
        <v>23.67272727272727</v>
      </c>
      <c r="I56" s="38">
        <f>COUNTIF(Vertices[Out-Degree],"&gt;= "&amp;H56)-COUNTIF(Vertices[Out-Degree],"&gt;="&amp;H57)</f>
        <v>0</v>
      </c>
      <c r="J56" s="37">
        <f t="shared" si="13"/>
        <v>14054.076363599988</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0.045045381818181844</v>
      </c>
      <c r="O56" s="38">
        <f>COUNTIF(Vertices[Eigenvector Centrality],"&gt;= "&amp;N56)-COUNTIF(Vertices[Eigenvector Centrality],"&gt;="&amp;N57)</f>
        <v>1</v>
      </c>
      <c r="P56" s="37">
        <f t="shared" si="16"/>
        <v>18.759499400000003</v>
      </c>
      <c r="Q56" s="38">
        <f>COUNTIF(Vertices[PageRank],"&gt;= "&amp;P56)-COUNTIF(Vertices[PageRank],"&gt;="&amp;P57)</f>
        <v>1</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82</v>
      </c>
      <c r="G57" s="42">
        <f>COUNTIF(Vertices[In-Degree],"&gt;= "&amp;F57)-COUNTIF(Vertices[In-Degree],"&gt;="&amp;F58)</f>
        <v>1</v>
      </c>
      <c r="H57" s="41">
        <f>MAX(Vertices[Out-Degree])</f>
        <v>31</v>
      </c>
      <c r="I57" s="42">
        <f>COUNTIF(Vertices[Out-Degree],"&gt;= "&amp;H57)-COUNTIF(Vertices[Out-Degree],"&gt;="&amp;H58)</f>
        <v>1</v>
      </c>
      <c r="J57" s="41">
        <f>MAX(Vertices[Betweenness Centrality])</f>
        <v>18404.147619</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0.058988</v>
      </c>
      <c r="O57" s="42">
        <f>COUNTIF(Vertices[Eigenvector Centrality],"&gt;= "&amp;N57)-COUNTIF(Vertices[Eigenvector Centrality],"&gt;="&amp;N58)</f>
        <v>1</v>
      </c>
      <c r="P57" s="41">
        <f>MAX(Vertices[PageRank])</f>
        <v>24.460977</v>
      </c>
      <c r="Q57" s="42">
        <f>COUNTIF(Vertices[PageRank],"&gt;= "&amp;P57)-COUNTIF(Vertices[PageRank],"&gt;="&amp;P58)</f>
        <v>1</v>
      </c>
      <c r="R57" s="41">
        <f>MAX(Vertices[Clustering Coefficient])</f>
        <v>1</v>
      </c>
      <c r="S57" s="45">
        <f>COUNTIF(Vertices[Clustering Coefficient],"&gt;= "&amp;R57)-COUNTIF(Vertices[Clustering Coefficient],"&gt;="&amp;R58)</f>
        <v>33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82</v>
      </c>
    </row>
    <row r="71" spans="1:2" ht="15">
      <c r="A71" s="33" t="s">
        <v>90</v>
      </c>
      <c r="B71" s="47">
        <f>_xlfn.IFERROR(AVERAGE(Vertices[In-Degree]),NoMetricMessage)</f>
        <v>1.9289617486338797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31</v>
      </c>
    </row>
    <row r="85" spans="1:2" ht="15">
      <c r="A85" s="33" t="s">
        <v>96</v>
      </c>
      <c r="B85" s="47">
        <f>_xlfn.IFERROR(AVERAGE(Vertices[Out-Degree]),NoMetricMessage)</f>
        <v>1.9289617486338797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18404.147619</v>
      </c>
    </row>
    <row r="99" spans="1:2" ht="15">
      <c r="A99" s="33" t="s">
        <v>102</v>
      </c>
      <c r="B99" s="47">
        <f>_xlfn.IFERROR(AVERAGE(Vertices[Betweenness Centrality]),NoMetricMessage)</f>
        <v>232.8196721311475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0.054126994535519043</v>
      </c>
    </row>
    <row r="114" spans="1:2" ht="15">
      <c r="A114" s="33" t="s">
        <v>109</v>
      </c>
      <c r="B114" s="47">
        <f>_xlfn.IFERROR(MEDIAN(Vertices[Closeness Centrality]),NoMetricMessage)</f>
        <v>0.002469</v>
      </c>
    </row>
    <row r="125" spans="1:2" ht="15">
      <c r="A125" s="33" t="s">
        <v>112</v>
      </c>
      <c r="B125" s="47">
        <f>IF(COUNT(Vertices[Eigenvector Centrality])&gt;0,N2,NoMetricMessage)</f>
        <v>0</v>
      </c>
    </row>
    <row r="126" spans="1:2" ht="15">
      <c r="A126" s="33" t="s">
        <v>113</v>
      </c>
      <c r="B126" s="47">
        <f>IF(COUNT(Vertices[Eigenvector Centrality])&gt;0,N57,NoMetricMessage)</f>
        <v>0.058988</v>
      </c>
    </row>
    <row r="127" spans="1:2" ht="15">
      <c r="A127" s="33" t="s">
        <v>114</v>
      </c>
      <c r="B127" s="47">
        <f>_xlfn.IFERROR(AVERAGE(Vertices[Eigenvector Centrality]),NoMetricMessage)</f>
        <v>0.005464382513661196</v>
      </c>
    </row>
    <row r="128" spans="1:2" ht="15">
      <c r="A128" s="33" t="s">
        <v>115</v>
      </c>
      <c r="B128" s="47">
        <f>_xlfn.IFERROR(MEDIAN(Vertices[Eigenvector Centrality]),NoMetricMessage)</f>
        <v>0.004316</v>
      </c>
    </row>
    <row r="139" spans="1:2" ht="15">
      <c r="A139" s="33" t="s">
        <v>140</v>
      </c>
      <c r="B139" s="47">
        <f>IF(COUNT(Vertices[PageRank])&gt;0,P2,NoMetricMessage)</f>
        <v>0.339341</v>
      </c>
    </row>
    <row r="140" spans="1:2" ht="15">
      <c r="A140" s="33" t="s">
        <v>141</v>
      </c>
      <c r="B140" s="47">
        <f>IF(COUNT(Vertices[PageRank])&gt;0,P57,NoMetricMessage)</f>
        <v>24.460977</v>
      </c>
    </row>
    <row r="141" spans="1:2" ht="15">
      <c r="A141" s="33" t="s">
        <v>142</v>
      </c>
      <c r="B141" s="47">
        <f>_xlfn.IFERROR(AVERAGE(Vertices[PageRank]),NoMetricMessage)</f>
        <v>0.9999974262295077</v>
      </c>
    </row>
    <row r="142" spans="1:2" ht="15">
      <c r="A142" s="33" t="s">
        <v>143</v>
      </c>
      <c r="B142" s="47">
        <f>_xlfn.IFERROR(MEDIAN(Vertices[PageRank]),NoMetricMessage)</f>
        <v>0.593855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0.31052360084130715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2667</v>
      </c>
      <c r="K7" s="13" t="s">
        <v>2668</v>
      </c>
    </row>
    <row r="8" spans="1:11" ht="409.5">
      <c r="A8"/>
      <c r="B8">
        <v>2</v>
      </c>
      <c r="C8">
        <v>2</v>
      </c>
      <c r="D8" t="s">
        <v>61</v>
      </c>
      <c r="E8" t="s">
        <v>61</v>
      </c>
      <c r="H8" t="s">
        <v>73</v>
      </c>
      <c r="J8" t="s">
        <v>2669</v>
      </c>
      <c r="K8" s="13" t="s">
        <v>2670</v>
      </c>
    </row>
    <row r="9" spans="1:11" ht="409.5">
      <c r="A9"/>
      <c r="B9">
        <v>3</v>
      </c>
      <c r="C9">
        <v>4</v>
      </c>
      <c r="D9" t="s">
        <v>62</v>
      </c>
      <c r="E9" t="s">
        <v>62</v>
      </c>
      <c r="H9" t="s">
        <v>74</v>
      </c>
      <c r="J9" t="s">
        <v>2671</v>
      </c>
      <c r="K9" s="102" t="s">
        <v>2672</v>
      </c>
    </row>
    <row r="10" spans="1:11" ht="409.5">
      <c r="A10"/>
      <c r="B10">
        <v>4</v>
      </c>
      <c r="D10" t="s">
        <v>63</v>
      </c>
      <c r="E10" t="s">
        <v>63</v>
      </c>
      <c r="H10" t="s">
        <v>75</v>
      </c>
      <c r="J10" t="s">
        <v>2673</v>
      </c>
      <c r="K10" s="13" t="s">
        <v>2674</v>
      </c>
    </row>
    <row r="11" spans="1:11" ht="15">
      <c r="A11"/>
      <c r="B11">
        <v>5</v>
      </c>
      <c r="D11" t="s">
        <v>46</v>
      </c>
      <c r="E11">
        <v>1</v>
      </c>
      <c r="H11" t="s">
        <v>76</v>
      </c>
      <c r="J11" t="s">
        <v>2675</v>
      </c>
      <c r="K11" t="s">
        <v>2676</v>
      </c>
    </row>
    <row r="12" spans="1:11" ht="15">
      <c r="A12"/>
      <c r="B12"/>
      <c r="D12" t="s">
        <v>64</v>
      </c>
      <c r="E12">
        <v>2</v>
      </c>
      <c r="H12">
        <v>0</v>
      </c>
      <c r="J12" t="s">
        <v>2677</v>
      </c>
      <c r="K12" t="s">
        <v>2678</v>
      </c>
    </row>
    <row r="13" spans="1:11" ht="15">
      <c r="A13"/>
      <c r="B13"/>
      <c r="D13">
        <v>1</v>
      </c>
      <c r="E13">
        <v>3</v>
      </c>
      <c r="H13">
        <v>1</v>
      </c>
      <c r="J13" t="s">
        <v>2679</v>
      </c>
      <c r="K13" t="s">
        <v>2680</v>
      </c>
    </row>
    <row r="14" spans="4:11" ht="15">
      <c r="D14">
        <v>2</v>
      </c>
      <c r="E14">
        <v>4</v>
      </c>
      <c r="H14">
        <v>2</v>
      </c>
      <c r="J14" t="s">
        <v>2681</v>
      </c>
      <c r="K14" t="s">
        <v>2682</v>
      </c>
    </row>
    <row r="15" spans="4:11" ht="15">
      <c r="D15">
        <v>3</v>
      </c>
      <c r="E15">
        <v>5</v>
      </c>
      <c r="H15">
        <v>3</v>
      </c>
      <c r="J15" t="s">
        <v>2683</v>
      </c>
      <c r="K15" t="s">
        <v>2684</v>
      </c>
    </row>
    <row r="16" spans="4:11" ht="15">
      <c r="D16">
        <v>4</v>
      </c>
      <c r="E16">
        <v>6</v>
      </c>
      <c r="H16">
        <v>4</v>
      </c>
      <c r="J16" t="s">
        <v>2685</v>
      </c>
      <c r="K16" t="s">
        <v>2686</v>
      </c>
    </row>
    <row r="17" spans="4:11" ht="15">
      <c r="D17">
        <v>5</v>
      </c>
      <c r="E17">
        <v>7</v>
      </c>
      <c r="H17">
        <v>5</v>
      </c>
      <c r="J17" t="s">
        <v>2687</v>
      </c>
      <c r="K17" t="s">
        <v>2688</v>
      </c>
    </row>
    <row r="18" spans="4:11" ht="15">
      <c r="D18">
        <v>6</v>
      </c>
      <c r="E18">
        <v>8</v>
      </c>
      <c r="H18">
        <v>6</v>
      </c>
      <c r="J18" t="s">
        <v>2689</v>
      </c>
      <c r="K18" t="s">
        <v>2690</v>
      </c>
    </row>
    <row r="19" spans="4:11" ht="15">
      <c r="D19">
        <v>7</v>
      </c>
      <c r="E19">
        <v>9</v>
      </c>
      <c r="H19">
        <v>7</v>
      </c>
      <c r="J19" t="s">
        <v>2691</v>
      </c>
      <c r="K19" t="s">
        <v>2692</v>
      </c>
    </row>
    <row r="20" spans="4:11" ht="15">
      <c r="D20">
        <v>8</v>
      </c>
      <c r="H20">
        <v>8</v>
      </c>
      <c r="J20" t="s">
        <v>2693</v>
      </c>
      <c r="K20" t="s">
        <v>2694</v>
      </c>
    </row>
    <row r="21" spans="4:11" ht="409.5">
      <c r="D21">
        <v>9</v>
      </c>
      <c r="H21">
        <v>9</v>
      </c>
      <c r="J21" t="s">
        <v>2695</v>
      </c>
      <c r="K21" s="13" t="s">
        <v>2696</v>
      </c>
    </row>
    <row r="22" spans="4:11" ht="409.5">
      <c r="D22">
        <v>10</v>
      </c>
      <c r="J22" t="s">
        <v>2697</v>
      </c>
      <c r="K22" s="13" t="s">
        <v>2698</v>
      </c>
    </row>
    <row r="23" spans="4:11" ht="409.5">
      <c r="D23">
        <v>11</v>
      </c>
      <c r="J23" t="s">
        <v>2699</v>
      </c>
      <c r="K23" s="13" t="s">
        <v>2700</v>
      </c>
    </row>
    <row r="24" spans="10:11" ht="409.5">
      <c r="J24" t="s">
        <v>2701</v>
      </c>
      <c r="K24" s="13" t="s">
        <v>3702</v>
      </c>
    </row>
    <row r="25" spans="10:11" ht="15">
      <c r="J25" t="s">
        <v>2702</v>
      </c>
      <c r="K25" t="b">
        <v>0</v>
      </c>
    </row>
    <row r="26" spans="10:11" ht="15">
      <c r="J26" t="s">
        <v>3699</v>
      </c>
      <c r="K26" t="s">
        <v>3700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2733</v>
      </c>
      <c r="B2" s="117" t="s">
        <v>2734</v>
      </c>
      <c r="C2" s="118" t="s">
        <v>2735</v>
      </c>
    </row>
    <row r="3" spans="1:3" ht="15">
      <c r="A3" s="116" t="s">
        <v>2704</v>
      </c>
      <c r="B3" s="116" t="s">
        <v>2704</v>
      </c>
      <c r="C3" s="34">
        <v>74</v>
      </c>
    </row>
    <row r="4" spans="1:3" ht="15">
      <c r="A4" s="116" t="s">
        <v>2704</v>
      </c>
      <c r="B4" s="116" t="s">
        <v>2705</v>
      </c>
      <c r="C4" s="34">
        <v>35</v>
      </c>
    </row>
    <row r="5" spans="1:3" ht="15">
      <c r="A5" s="116" t="s">
        <v>2704</v>
      </c>
      <c r="B5" s="116" t="s">
        <v>2706</v>
      </c>
      <c r="C5" s="34">
        <v>3</v>
      </c>
    </row>
    <row r="6" spans="1:3" ht="15">
      <c r="A6" s="116" t="s">
        <v>2705</v>
      </c>
      <c r="B6" s="116" t="s">
        <v>2704</v>
      </c>
      <c r="C6" s="34">
        <v>18</v>
      </c>
    </row>
    <row r="7" spans="1:3" ht="15">
      <c r="A7" s="116" t="s">
        <v>2705</v>
      </c>
      <c r="B7" s="116" t="s">
        <v>2705</v>
      </c>
      <c r="C7" s="34">
        <v>79</v>
      </c>
    </row>
    <row r="8" spans="1:3" ht="15">
      <c r="A8" s="116" t="s">
        <v>2705</v>
      </c>
      <c r="B8" s="116" t="s">
        <v>2706</v>
      </c>
      <c r="C8" s="34">
        <v>13</v>
      </c>
    </row>
    <row r="9" spans="1:3" ht="15">
      <c r="A9" s="116" t="s">
        <v>2705</v>
      </c>
      <c r="B9" s="116" t="s">
        <v>2707</v>
      </c>
      <c r="C9" s="34">
        <v>2</v>
      </c>
    </row>
    <row r="10" spans="1:3" ht="15">
      <c r="A10" s="116" t="s">
        <v>2705</v>
      </c>
      <c r="B10" s="116" t="s">
        <v>2708</v>
      </c>
      <c r="C10" s="34">
        <v>1</v>
      </c>
    </row>
    <row r="11" spans="1:3" ht="15">
      <c r="A11" s="116" t="s">
        <v>2705</v>
      </c>
      <c r="B11" s="116" t="s">
        <v>2709</v>
      </c>
      <c r="C11" s="34">
        <v>2</v>
      </c>
    </row>
    <row r="12" spans="1:3" ht="15">
      <c r="A12" s="116" t="s">
        <v>2706</v>
      </c>
      <c r="B12" s="116" t="s">
        <v>2704</v>
      </c>
      <c r="C12" s="34">
        <v>28</v>
      </c>
    </row>
    <row r="13" spans="1:3" ht="15">
      <c r="A13" s="116" t="s">
        <v>2706</v>
      </c>
      <c r="B13" s="116" t="s">
        <v>2705</v>
      </c>
      <c r="C13" s="34">
        <v>47</v>
      </c>
    </row>
    <row r="14" spans="1:3" ht="15">
      <c r="A14" s="116" t="s">
        <v>2706</v>
      </c>
      <c r="B14" s="116" t="s">
        <v>2706</v>
      </c>
      <c r="C14" s="34">
        <v>77</v>
      </c>
    </row>
    <row r="15" spans="1:3" ht="15">
      <c r="A15" s="116" t="s">
        <v>2706</v>
      </c>
      <c r="B15" s="116" t="s">
        <v>2710</v>
      </c>
      <c r="C15" s="34">
        <v>1</v>
      </c>
    </row>
    <row r="16" spans="1:3" ht="15">
      <c r="A16" s="116" t="s">
        <v>2707</v>
      </c>
      <c r="B16" s="116" t="s">
        <v>2705</v>
      </c>
      <c r="C16" s="34">
        <v>6</v>
      </c>
    </row>
    <row r="17" spans="1:3" ht="15">
      <c r="A17" s="116" t="s">
        <v>2707</v>
      </c>
      <c r="B17" s="116" t="s">
        <v>2707</v>
      </c>
      <c r="C17" s="34">
        <v>13</v>
      </c>
    </row>
    <row r="18" spans="1:3" ht="15">
      <c r="A18" s="116" t="s">
        <v>2708</v>
      </c>
      <c r="B18" s="116" t="s">
        <v>2705</v>
      </c>
      <c r="C18" s="34">
        <v>3</v>
      </c>
    </row>
    <row r="19" spans="1:3" ht="15">
      <c r="A19" s="116" t="s">
        <v>2708</v>
      </c>
      <c r="B19" s="116" t="s">
        <v>2708</v>
      </c>
      <c r="C19" s="34">
        <v>12</v>
      </c>
    </row>
    <row r="20" spans="1:3" ht="15">
      <c r="A20" s="116" t="s">
        <v>2709</v>
      </c>
      <c r="B20" s="116" t="s">
        <v>2705</v>
      </c>
      <c r="C20" s="34">
        <v>12</v>
      </c>
    </row>
    <row r="21" spans="1:3" ht="15">
      <c r="A21" s="116" t="s">
        <v>2709</v>
      </c>
      <c r="B21" s="116" t="s">
        <v>2706</v>
      </c>
      <c r="C21" s="34">
        <v>2</v>
      </c>
    </row>
    <row r="22" spans="1:3" ht="15">
      <c r="A22" s="116" t="s">
        <v>2709</v>
      </c>
      <c r="B22" s="116" t="s">
        <v>2709</v>
      </c>
      <c r="C22" s="34">
        <v>11</v>
      </c>
    </row>
    <row r="23" spans="1:3" ht="15">
      <c r="A23" s="116" t="s">
        <v>2710</v>
      </c>
      <c r="B23" s="116" t="s">
        <v>2705</v>
      </c>
      <c r="C23" s="34">
        <v>5</v>
      </c>
    </row>
    <row r="24" spans="1:3" ht="15">
      <c r="A24" s="116" t="s">
        <v>2710</v>
      </c>
      <c r="B24" s="116" t="s">
        <v>2710</v>
      </c>
      <c r="C24" s="34">
        <v>12</v>
      </c>
    </row>
    <row r="25" spans="1:3" ht="15">
      <c r="A25" s="116" t="s">
        <v>2711</v>
      </c>
      <c r="B25" s="116" t="s">
        <v>2705</v>
      </c>
      <c r="C25" s="34">
        <v>2</v>
      </c>
    </row>
    <row r="26" spans="1:3" ht="15">
      <c r="A26" s="116" t="s">
        <v>2711</v>
      </c>
      <c r="B26" s="116" t="s">
        <v>2711</v>
      </c>
      <c r="C26" s="34">
        <v>6</v>
      </c>
    </row>
    <row r="27" spans="1:3" ht="15">
      <c r="A27" s="116" t="s">
        <v>2712</v>
      </c>
      <c r="B27" s="116" t="s">
        <v>2712</v>
      </c>
      <c r="C27" s="34">
        <v>13</v>
      </c>
    </row>
    <row r="28" spans="1:3" ht="15">
      <c r="A28" s="116" t="s">
        <v>2713</v>
      </c>
      <c r="B28" s="116" t="s">
        <v>2713</v>
      </c>
      <c r="C28" s="34">
        <v>4</v>
      </c>
    </row>
    <row r="29" spans="1:3" ht="15">
      <c r="A29" s="116" t="s">
        <v>2714</v>
      </c>
      <c r="B29" s="116" t="s">
        <v>2714</v>
      </c>
      <c r="C29" s="34">
        <v>2</v>
      </c>
    </row>
    <row r="30" spans="1:3" ht="15">
      <c r="A30" s="116" t="s">
        <v>2715</v>
      </c>
      <c r="B30" s="116" t="s">
        <v>2715</v>
      </c>
      <c r="C30" s="34">
        <v>2</v>
      </c>
    </row>
    <row r="31" spans="1:3" ht="15">
      <c r="A31" s="116" t="s">
        <v>2716</v>
      </c>
      <c r="B31" s="116" t="s">
        <v>2716</v>
      </c>
      <c r="C31" s="34">
        <v>1</v>
      </c>
    </row>
    <row r="32" spans="1:3" ht="15">
      <c r="A32" s="116" t="s">
        <v>2717</v>
      </c>
      <c r="B32" s="116" t="s">
        <v>2717</v>
      </c>
      <c r="C3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2740</v>
      </c>
      <c r="B1" s="13" t="s">
        <v>2741</v>
      </c>
      <c r="C1" s="13" t="s">
        <v>2742</v>
      </c>
      <c r="D1" s="13" t="s">
        <v>2744</v>
      </c>
      <c r="E1" s="13" t="s">
        <v>2743</v>
      </c>
      <c r="F1" s="13" t="s">
        <v>2746</v>
      </c>
      <c r="G1" s="13" t="s">
        <v>2745</v>
      </c>
      <c r="H1" s="13" t="s">
        <v>2748</v>
      </c>
      <c r="I1" s="13" t="s">
        <v>2747</v>
      </c>
      <c r="J1" s="13" t="s">
        <v>2750</v>
      </c>
      <c r="K1" s="13" t="s">
        <v>2749</v>
      </c>
      <c r="L1" s="13" t="s">
        <v>2752</v>
      </c>
      <c r="M1" s="78" t="s">
        <v>2751</v>
      </c>
      <c r="N1" s="78" t="s">
        <v>2754</v>
      </c>
      <c r="O1" s="13" t="s">
        <v>2753</v>
      </c>
      <c r="P1" s="13" t="s">
        <v>2756</v>
      </c>
      <c r="Q1" s="13" t="s">
        <v>2755</v>
      </c>
      <c r="R1" s="13" t="s">
        <v>2758</v>
      </c>
      <c r="S1" s="13" t="s">
        <v>2757</v>
      </c>
      <c r="T1" s="13" t="s">
        <v>2760</v>
      </c>
      <c r="U1" s="13" t="s">
        <v>2759</v>
      </c>
      <c r="V1" s="13" t="s">
        <v>2761</v>
      </c>
    </row>
    <row r="2" spans="1:22" ht="15">
      <c r="A2" s="83" t="s">
        <v>546</v>
      </c>
      <c r="B2" s="78">
        <v>7</v>
      </c>
      <c r="C2" s="83" t="s">
        <v>563</v>
      </c>
      <c r="D2" s="78">
        <v>2</v>
      </c>
      <c r="E2" s="83" t="s">
        <v>546</v>
      </c>
      <c r="F2" s="78">
        <v>3</v>
      </c>
      <c r="G2" s="83" t="s">
        <v>546</v>
      </c>
      <c r="H2" s="78">
        <v>3</v>
      </c>
      <c r="I2" s="83" t="s">
        <v>543</v>
      </c>
      <c r="J2" s="78">
        <v>2</v>
      </c>
      <c r="K2" s="83" t="s">
        <v>548</v>
      </c>
      <c r="L2" s="78">
        <v>2</v>
      </c>
      <c r="M2" s="78"/>
      <c r="N2" s="78"/>
      <c r="O2" s="83" t="s">
        <v>553</v>
      </c>
      <c r="P2" s="78">
        <v>1</v>
      </c>
      <c r="Q2" s="83" t="s">
        <v>541</v>
      </c>
      <c r="R2" s="78">
        <v>2</v>
      </c>
      <c r="S2" s="83" t="s">
        <v>544</v>
      </c>
      <c r="T2" s="78">
        <v>1</v>
      </c>
      <c r="U2" s="83" t="s">
        <v>549</v>
      </c>
      <c r="V2" s="78">
        <v>1</v>
      </c>
    </row>
    <row r="3" spans="1:22" ht="15">
      <c r="A3" s="83" t="s">
        <v>548</v>
      </c>
      <c r="B3" s="78">
        <v>3</v>
      </c>
      <c r="C3" s="83" t="s">
        <v>546</v>
      </c>
      <c r="D3" s="78">
        <v>1</v>
      </c>
      <c r="E3" s="83" t="s">
        <v>564</v>
      </c>
      <c r="F3" s="78">
        <v>1</v>
      </c>
      <c r="G3" s="83" t="s">
        <v>562</v>
      </c>
      <c r="H3" s="78">
        <v>1</v>
      </c>
      <c r="I3" s="78"/>
      <c r="J3" s="78"/>
      <c r="K3" s="78"/>
      <c r="L3" s="78"/>
      <c r="M3" s="78"/>
      <c r="N3" s="78"/>
      <c r="O3" s="83" t="s">
        <v>551</v>
      </c>
      <c r="P3" s="78">
        <v>1</v>
      </c>
      <c r="Q3" s="78"/>
      <c r="R3" s="78"/>
      <c r="S3" s="83" t="s">
        <v>550</v>
      </c>
      <c r="T3" s="78">
        <v>1</v>
      </c>
      <c r="U3" s="78"/>
      <c r="V3" s="78"/>
    </row>
    <row r="4" spans="1:22" ht="15">
      <c r="A4" s="83" t="s">
        <v>563</v>
      </c>
      <c r="B4" s="78">
        <v>3</v>
      </c>
      <c r="C4" s="78"/>
      <c r="D4" s="78"/>
      <c r="E4" s="83" t="s">
        <v>565</v>
      </c>
      <c r="F4" s="78">
        <v>1</v>
      </c>
      <c r="G4" s="83" t="s">
        <v>563</v>
      </c>
      <c r="H4" s="78">
        <v>1</v>
      </c>
      <c r="I4" s="78"/>
      <c r="J4" s="78"/>
      <c r="K4" s="78"/>
      <c r="L4" s="78"/>
      <c r="M4" s="78"/>
      <c r="N4" s="78"/>
      <c r="O4" s="83" t="s">
        <v>552</v>
      </c>
      <c r="P4" s="78">
        <v>1</v>
      </c>
      <c r="Q4" s="78"/>
      <c r="R4" s="78"/>
      <c r="S4" s="78"/>
      <c r="T4" s="78"/>
      <c r="U4" s="78"/>
      <c r="V4" s="78"/>
    </row>
    <row r="5" spans="1:22" ht="15">
      <c r="A5" s="83" t="s">
        <v>543</v>
      </c>
      <c r="B5" s="78">
        <v>2</v>
      </c>
      <c r="C5" s="78"/>
      <c r="D5" s="78"/>
      <c r="E5" s="83" t="s">
        <v>566</v>
      </c>
      <c r="F5" s="78">
        <v>1</v>
      </c>
      <c r="G5" s="83" t="s">
        <v>555</v>
      </c>
      <c r="H5" s="78">
        <v>1</v>
      </c>
      <c r="I5" s="78"/>
      <c r="J5" s="78"/>
      <c r="K5" s="78"/>
      <c r="L5" s="78"/>
      <c r="M5" s="78"/>
      <c r="N5" s="78"/>
      <c r="O5" s="78"/>
      <c r="P5" s="78"/>
      <c r="Q5" s="78"/>
      <c r="R5" s="78"/>
      <c r="S5" s="78"/>
      <c r="T5" s="78"/>
      <c r="U5" s="78"/>
      <c r="V5" s="78"/>
    </row>
    <row r="6" spans="1:22" ht="15">
      <c r="A6" s="83" t="s">
        <v>541</v>
      </c>
      <c r="B6" s="78">
        <v>2</v>
      </c>
      <c r="C6" s="78"/>
      <c r="D6" s="78"/>
      <c r="E6" s="83" t="s">
        <v>567</v>
      </c>
      <c r="F6" s="78">
        <v>1</v>
      </c>
      <c r="G6" s="83" t="s">
        <v>554</v>
      </c>
      <c r="H6" s="78">
        <v>1</v>
      </c>
      <c r="I6" s="78"/>
      <c r="J6" s="78"/>
      <c r="K6" s="78"/>
      <c r="L6" s="78"/>
      <c r="M6" s="78"/>
      <c r="N6" s="78"/>
      <c r="O6" s="78"/>
      <c r="P6" s="78"/>
      <c r="Q6" s="78"/>
      <c r="R6" s="78"/>
      <c r="S6" s="78"/>
      <c r="T6" s="78"/>
      <c r="U6" s="78"/>
      <c r="V6" s="78"/>
    </row>
    <row r="7" spans="1:22" ht="15">
      <c r="A7" s="83" t="s">
        <v>564</v>
      </c>
      <c r="B7" s="78">
        <v>1</v>
      </c>
      <c r="C7" s="78"/>
      <c r="D7" s="78"/>
      <c r="E7" s="83" t="s">
        <v>568</v>
      </c>
      <c r="F7" s="78">
        <v>1</v>
      </c>
      <c r="G7" s="83" t="s">
        <v>547</v>
      </c>
      <c r="H7" s="78">
        <v>1</v>
      </c>
      <c r="I7" s="78"/>
      <c r="J7" s="78"/>
      <c r="K7" s="78"/>
      <c r="L7" s="78"/>
      <c r="M7" s="78"/>
      <c r="N7" s="78"/>
      <c r="O7" s="78"/>
      <c r="P7" s="78"/>
      <c r="Q7" s="78"/>
      <c r="R7" s="78"/>
      <c r="S7" s="78"/>
      <c r="T7" s="78"/>
      <c r="U7" s="78"/>
      <c r="V7" s="78"/>
    </row>
    <row r="8" spans="1:22" ht="15">
      <c r="A8" s="83" t="s">
        <v>560</v>
      </c>
      <c r="B8" s="78">
        <v>1</v>
      </c>
      <c r="C8" s="78"/>
      <c r="D8" s="78"/>
      <c r="E8" s="83" t="s">
        <v>569</v>
      </c>
      <c r="F8" s="78">
        <v>1</v>
      </c>
      <c r="G8" s="83" t="s">
        <v>545</v>
      </c>
      <c r="H8" s="78">
        <v>1</v>
      </c>
      <c r="I8" s="78"/>
      <c r="J8" s="78"/>
      <c r="K8" s="78"/>
      <c r="L8" s="78"/>
      <c r="M8" s="78"/>
      <c r="N8" s="78"/>
      <c r="O8" s="78"/>
      <c r="P8" s="78"/>
      <c r="Q8" s="78"/>
      <c r="R8" s="78"/>
      <c r="S8" s="78"/>
      <c r="T8" s="78"/>
      <c r="U8" s="78"/>
      <c r="V8" s="78"/>
    </row>
    <row r="9" spans="1:22" ht="15">
      <c r="A9" s="83" t="s">
        <v>555</v>
      </c>
      <c r="B9" s="78">
        <v>1</v>
      </c>
      <c r="C9" s="78"/>
      <c r="D9" s="78"/>
      <c r="E9" s="83" t="s">
        <v>570</v>
      </c>
      <c r="F9" s="78">
        <v>1</v>
      </c>
      <c r="G9" s="83" t="s">
        <v>542</v>
      </c>
      <c r="H9" s="78">
        <v>1</v>
      </c>
      <c r="I9" s="78"/>
      <c r="J9" s="78"/>
      <c r="K9" s="78"/>
      <c r="L9" s="78"/>
      <c r="M9" s="78"/>
      <c r="N9" s="78"/>
      <c r="O9" s="78"/>
      <c r="P9" s="78"/>
      <c r="Q9" s="78"/>
      <c r="R9" s="78"/>
      <c r="S9" s="78"/>
      <c r="T9" s="78"/>
      <c r="U9" s="78"/>
      <c r="V9" s="78"/>
    </row>
    <row r="10" spans="1:22" ht="15">
      <c r="A10" s="83" t="s">
        <v>554</v>
      </c>
      <c r="B10" s="78">
        <v>1</v>
      </c>
      <c r="C10" s="78"/>
      <c r="D10" s="78"/>
      <c r="E10" s="83" t="s">
        <v>557</v>
      </c>
      <c r="F10" s="78">
        <v>1</v>
      </c>
      <c r="G10" s="78"/>
      <c r="H10" s="78"/>
      <c r="I10" s="78"/>
      <c r="J10" s="78"/>
      <c r="K10" s="78"/>
      <c r="L10" s="78"/>
      <c r="M10" s="78"/>
      <c r="N10" s="78"/>
      <c r="O10" s="78"/>
      <c r="P10" s="78"/>
      <c r="Q10" s="78"/>
      <c r="R10" s="78"/>
      <c r="S10" s="78"/>
      <c r="T10" s="78"/>
      <c r="U10" s="78"/>
      <c r="V10" s="78"/>
    </row>
    <row r="11" spans="1:22" ht="15">
      <c r="A11" s="83" t="s">
        <v>550</v>
      </c>
      <c r="B11" s="78">
        <v>1</v>
      </c>
      <c r="C11" s="78"/>
      <c r="D11" s="78"/>
      <c r="E11" s="83" t="s">
        <v>556</v>
      </c>
      <c r="F11" s="78">
        <v>1</v>
      </c>
      <c r="G11" s="78"/>
      <c r="H11" s="78"/>
      <c r="I11" s="78"/>
      <c r="J11" s="78"/>
      <c r="K11" s="78"/>
      <c r="L11" s="78"/>
      <c r="M11" s="78"/>
      <c r="N11" s="78"/>
      <c r="O11" s="78"/>
      <c r="P11" s="78"/>
      <c r="Q11" s="78"/>
      <c r="R11" s="78"/>
      <c r="S11" s="78"/>
      <c r="T11" s="78"/>
      <c r="U11" s="78"/>
      <c r="V11" s="78"/>
    </row>
    <row r="14" spans="1:22" ht="15" customHeight="1">
      <c r="A14" s="13" t="s">
        <v>2768</v>
      </c>
      <c r="B14" s="13" t="s">
        <v>2741</v>
      </c>
      <c r="C14" s="13" t="s">
        <v>2769</v>
      </c>
      <c r="D14" s="13" t="s">
        <v>2744</v>
      </c>
      <c r="E14" s="13" t="s">
        <v>2770</v>
      </c>
      <c r="F14" s="13" t="s">
        <v>2746</v>
      </c>
      <c r="G14" s="13" t="s">
        <v>2771</v>
      </c>
      <c r="H14" s="13" t="s">
        <v>2748</v>
      </c>
      <c r="I14" s="13" t="s">
        <v>2772</v>
      </c>
      <c r="J14" s="13" t="s">
        <v>2750</v>
      </c>
      <c r="K14" s="13" t="s">
        <v>2773</v>
      </c>
      <c r="L14" s="13" t="s">
        <v>2752</v>
      </c>
      <c r="M14" s="78" t="s">
        <v>2774</v>
      </c>
      <c r="N14" s="78" t="s">
        <v>2754</v>
      </c>
      <c r="O14" s="13" t="s">
        <v>2775</v>
      </c>
      <c r="P14" s="13" t="s">
        <v>2756</v>
      </c>
      <c r="Q14" s="13" t="s">
        <v>2776</v>
      </c>
      <c r="R14" s="13" t="s">
        <v>2758</v>
      </c>
      <c r="S14" s="13" t="s">
        <v>2777</v>
      </c>
      <c r="T14" s="13" t="s">
        <v>2760</v>
      </c>
      <c r="U14" s="13" t="s">
        <v>2778</v>
      </c>
      <c r="V14" s="13" t="s">
        <v>2761</v>
      </c>
    </row>
    <row r="15" spans="1:22" ht="15">
      <c r="A15" s="78" t="s">
        <v>576</v>
      </c>
      <c r="B15" s="78">
        <v>23</v>
      </c>
      <c r="C15" s="78" t="s">
        <v>582</v>
      </c>
      <c r="D15" s="78">
        <v>2</v>
      </c>
      <c r="E15" s="78" t="s">
        <v>576</v>
      </c>
      <c r="F15" s="78">
        <v>13</v>
      </c>
      <c r="G15" s="78" t="s">
        <v>576</v>
      </c>
      <c r="H15" s="78">
        <v>4</v>
      </c>
      <c r="I15" s="78" t="s">
        <v>573</v>
      </c>
      <c r="J15" s="78">
        <v>2</v>
      </c>
      <c r="K15" s="78" t="s">
        <v>577</v>
      </c>
      <c r="L15" s="78">
        <v>2</v>
      </c>
      <c r="M15" s="78"/>
      <c r="N15" s="78"/>
      <c r="O15" s="78" t="s">
        <v>576</v>
      </c>
      <c r="P15" s="78">
        <v>3</v>
      </c>
      <c r="Q15" s="78" t="s">
        <v>571</v>
      </c>
      <c r="R15" s="78">
        <v>2</v>
      </c>
      <c r="S15" s="78" t="s">
        <v>574</v>
      </c>
      <c r="T15" s="78">
        <v>1</v>
      </c>
      <c r="U15" s="78" t="s">
        <v>576</v>
      </c>
      <c r="V15" s="78">
        <v>1</v>
      </c>
    </row>
    <row r="16" spans="1:22" ht="15">
      <c r="A16" s="78" t="s">
        <v>577</v>
      </c>
      <c r="B16" s="78">
        <v>3</v>
      </c>
      <c r="C16" s="78" t="s">
        <v>576</v>
      </c>
      <c r="D16" s="78">
        <v>1</v>
      </c>
      <c r="E16" s="78" t="s">
        <v>573</v>
      </c>
      <c r="F16" s="78">
        <v>1</v>
      </c>
      <c r="G16" s="78" t="s">
        <v>578</v>
      </c>
      <c r="H16" s="78">
        <v>2</v>
      </c>
      <c r="I16" s="78"/>
      <c r="J16" s="78"/>
      <c r="K16" s="78"/>
      <c r="L16" s="78"/>
      <c r="M16" s="78"/>
      <c r="N16" s="78"/>
      <c r="O16" s="78"/>
      <c r="P16" s="78"/>
      <c r="Q16" s="78"/>
      <c r="R16" s="78"/>
      <c r="S16" s="78" t="s">
        <v>576</v>
      </c>
      <c r="T16" s="78">
        <v>1</v>
      </c>
      <c r="U16" s="78"/>
      <c r="V16" s="78"/>
    </row>
    <row r="17" spans="1:22" ht="15">
      <c r="A17" s="78" t="s">
        <v>573</v>
      </c>
      <c r="B17" s="78">
        <v>3</v>
      </c>
      <c r="C17" s="78"/>
      <c r="D17" s="78"/>
      <c r="E17" s="78" t="s">
        <v>579</v>
      </c>
      <c r="F17" s="78">
        <v>1</v>
      </c>
      <c r="G17" s="78" t="s">
        <v>575</v>
      </c>
      <c r="H17" s="78">
        <v>2</v>
      </c>
      <c r="I17" s="78"/>
      <c r="J17" s="78"/>
      <c r="K17" s="78"/>
      <c r="L17" s="78"/>
      <c r="M17" s="78"/>
      <c r="N17" s="78"/>
      <c r="O17" s="78"/>
      <c r="P17" s="78"/>
      <c r="Q17" s="78"/>
      <c r="R17" s="78"/>
      <c r="S17" s="78"/>
      <c r="T17" s="78"/>
      <c r="U17" s="78"/>
      <c r="V17" s="78"/>
    </row>
    <row r="18" spans="1:22" ht="15">
      <c r="A18" s="78" t="s">
        <v>582</v>
      </c>
      <c r="B18" s="78">
        <v>3</v>
      </c>
      <c r="C18" s="78"/>
      <c r="D18" s="78"/>
      <c r="E18" s="78" t="s">
        <v>577</v>
      </c>
      <c r="F18" s="78">
        <v>1</v>
      </c>
      <c r="G18" s="78" t="s">
        <v>582</v>
      </c>
      <c r="H18" s="78">
        <v>1</v>
      </c>
      <c r="I18" s="78"/>
      <c r="J18" s="78"/>
      <c r="K18" s="78"/>
      <c r="L18" s="78"/>
      <c r="M18" s="78"/>
      <c r="N18" s="78"/>
      <c r="O18" s="78"/>
      <c r="P18" s="78"/>
      <c r="Q18" s="78"/>
      <c r="R18" s="78"/>
      <c r="S18" s="78"/>
      <c r="T18" s="78"/>
      <c r="U18" s="78"/>
      <c r="V18" s="78"/>
    </row>
    <row r="19" spans="1:22" ht="15">
      <c r="A19" s="78" t="s">
        <v>578</v>
      </c>
      <c r="B19" s="78">
        <v>2</v>
      </c>
      <c r="C19" s="78"/>
      <c r="D19" s="78"/>
      <c r="E19" s="78" t="s">
        <v>580</v>
      </c>
      <c r="F19" s="78">
        <v>1</v>
      </c>
      <c r="G19" s="78" t="s">
        <v>572</v>
      </c>
      <c r="H19" s="78">
        <v>1</v>
      </c>
      <c r="I19" s="78"/>
      <c r="J19" s="78"/>
      <c r="K19" s="78"/>
      <c r="L19" s="78"/>
      <c r="M19" s="78"/>
      <c r="N19" s="78"/>
      <c r="O19" s="78"/>
      <c r="P19" s="78"/>
      <c r="Q19" s="78"/>
      <c r="R19" s="78"/>
      <c r="S19" s="78"/>
      <c r="T19" s="78"/>
      <c r="U19" s="78"/>
      <c r="V19" s="78"/>
    </row>
    <row r="20" spans="1:22" ht="15">
      <c r="A20" s="78" t="s">
        <v>575</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571</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580</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574</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579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2784</v>
      </c>
      <c r="B27" s="13" t="s">
        <v>2741</v>
      </c>
      <c r="C27" s="13" t="s">
        <v>2791</v>
      </c>
      <c r="D27" s="13" t="s">
        <v>2744</v>
      </c>
      <c r="E27" s="13" t="s">
        <v>2796</v>
      </c>
      <c r="F27" s="13" t="s">
        <v>2746</v>
      </c>
      <c r="G27" s="13" t="s">
        <v>2800</v>
      </c>
      <c r="H27" s="13" t="s">
        <v>2748</v>
      </c>
      <c r="I27" s="13" t="s">
        <v>2803</v>
      </c>
      <c r="J27" s="13" t="s">
        <v>2750</v>
      </c>
      <c r="K27" s="13" t="s">
        <v>2805</v>
      </c>
      <c r="L27" s="13" t="s">
        <v>2752</v>
      </c>
      <c r="M27" s="13" t="s">
        <v>2806</v>
      </c>
      <c r="N27" s="13" t="s">
        <v>2754</v>
      </c>
      <c r="O27" s="13" t="s">
        <v>2807</v>
      </c>
      <c r="P27" s="13" t="s">
        <v>2756</v>
      </c>
      <c r="Q27" s="13" t="s">
        <v>2809</v>
      </c>
      <c r="R27" s="13" t="s">
        <v>2758</v>
      </c>
      <c r="S27" s="13" t="s">
        <v>2816</v>
      </c>
      <c r="T27" s="13" t="s">
        <v>2760</v>
      </c>
      <c r="U27" s="13" t="s">
        <v>2819</v>
      </c>
      <c r="V27" s="13" t="s">
        <v>2761</v>
      </c>
    </row>
    <row r="28" spans="1:22" ht="15">
      <c r="A28" s="78" t="s">
        <v>584</v>
      </c>
      <c r="B28" s="78">
        <v>183</v>
      </c>
      <c r="C28" s="78" t="s">
        <v>584</v>
      </c>
      <c r="D28" s="78">
        <v>33</v>
      </c>
      <c r="E28" s="78" t="s">
        <v>584</v>
      </c>
      <c r="F28" s="78">
        <v>49</v>
      </c>
      <c r="G28" s="78" t="s">
        <v>602</v>
      </c>
      <c r="H28" s="78">
        <v>59</v>
      </c>
      <c r="I28" s="78" t="s">
        <v>590</v>
      </c>
      <c r="J28" s="78">
        <v>3</v>
      </c>
      <c r="K28" s="78" t="s">
        <v>602</v>
      </c>
      <c r="L28" s="78">
        <v>5</v>
      </c>
      <c r="M28" s="78" t="s">
        <v>584</v>
      </c>
      <c r="N28" s="78">
        <v>7</v>
      </c>
      <c r="O28" s="78" t="s">
        <v>602</v>
      </c>
      <c r="P28" s="78">
        <v>12</v>
      </c>
      <c r="Q28" s="78" t="s">
        <v>584</v>
      </c>
      <c r="R28" s="78">
        <v>3</v>
      </c>
      <c r="S28" s="78" t="s">
        <v>584</v>
      </c>
      <c r="T28" s="78">
        <v>13</v>
      </c>
      <c r="U28" s="78" t="s">
        <v>602</v>
      </c>
      <c r="V28" s="78">
        <v>1</v>
      </c>
    </row>
    <row r="29" spans="1:22" ht="15">
      <c r="A29" s="78" t="s">
        <v>602</v>
      </c>
      <c r="B29" s="78">
        <v>167</v>
      </c>
      <c r="C29" s="78" t="s">
        <v>602</v>
      </c>
      <c r="D29" s="78">
        <v>31</v>
      </c>
      <c r="E29" s="78" t="s">
        <v>602</v>
      </c>
      <c r="F29" s="78">
        <v>40</v>
      </c>
      <c r="G29" s="78" t="s">
        <v>584</v>
      </c>
      <c r="H29" s="78">
        <v>54</v>
      </c>
      <c r="I29" s="78" t="s">
        <v>584</v>
      </c>
      <c r="J29" s="78">
        <v>2</v>
      </c>
      <c r="K29" s="78" t="s">
        <v>584</v>
      </c>
      <c r="L29" s="78">
        <v>4</v>
      </c>
      <c r="M29" s="78" t="s">
        <v>589</v>
      </c>
      <c r="N29" s="78">
        <v>6</v>
      </c>
      <c r="O29" s="78" t="s">
        <v>584</v>
      </c>
      <c r="P29" s="78">
        <v>12</v>
      </c>
      <c r="Q29" s="78" t="s">
        <v>2810</v>
      </c>
      <c r="R29" s="78">
        <v>2</v>
      </c>
      <c r="S29" s="78" t="s">
        <v>602</v>
      </c>
      <c r="T29" s="78">
        <v>12</v>
      </c>
      <c r="U29" s="78" t="s">
        <v>584</v>
      </c>
      <c r="V29" s="78">
        <v>1</v>
      </c>
    </row>
    <row r="30" spans="1:22" ht="15">
      <c r="A30" s="78" t="s">
        <v>2785</v>
      </c>
      <c r="B30" s="78">
        <v>47</v>
      </c>
      <c r="C30" s="78" t="s">
        <v>589</v>
      </c>
      <c r="D30" s="78">
        <v>30</v>
      </c>
      <c r="E30" s="78" t="s">
        <v>2785</v>
      </c>
      <c r="F30" s="78">
        <v>10</v>
      </c>
      <c r="G30" s="78" t="s">
        <v>2785</v>
      </c>
      <c r="H30" s="78">
        <v>20</v>
      </c>
      <c r="I30" s="78" t="s">
        <v>595</v>
      </c>
      <c r="J30" s="78">
        <v>2</v>
      </c>
      <c r="K30" s="78"/>
      <c r="L30" s="78"/>
      <c r="M30" s="78" t="s">
        <v>2787</v>
      </c>
      <c r="N30" s="78">
        <v>6</v>
      </c>
      <c r="O30" s="78" t="s">
        <v>2808</v>
      </c>
      <c r="P30" s="78">
        <v>1</v>
      </c>
      <c r="Q30" s="78" t="s">
        <v>2811</v>
      </c>
      <c r="R30" s="78">
        <v>1</v>
      </c>
      <c r="S30" s="78" t="s">
        <v>2817</v>
      </c>
      <c r="T30" s="78">
        <v>1</v>
      </c>
      <c r="U30" s="78"/>
      <c r="V30" s="78"/>
    </row>
    <row r="31" spans="1:22" ht="15">
      <c r="A31" s="78" t="s">
        <v>589</v>
      </c>
      <c r="B31" s="78">
        <v>41</v>
      </c>
      <c r="C31" s="78" t="s">
        <v>2785</v>
      </c>
      <c r="D31" s="78">
        <v>15</v>
      </c>
      <c r="E31" s="78" t="s">
        <v>589</v>
      </c>
      <c r="F31" s="78">
        <v>2</v>
      </c>
      <c r="G31" s="78" t="s">
        <v>589</v>
      </c>
      <c r="H31" s="78">
        <v>3</v>
      </c>
      <c r="I31" s="78" t="s">
        <v>602</v>
      </c>
      <c r="J31" s="78">
        <v>1</v>
      </c>
      <c r="K31" s="78"/>
      <c r="L31" s="78"/>
      <c r="M31" s="78" t="s">
        <v>602</v>
      </c>
      <c r="N31" s="78">
        <v>4</v>
      </c>
      <c r="O31" s="78"/>
      <c r="P31" s="78"/>
      <c r="Q31" s="78" t="s">
        <v>2812</v>
      </c>
      <c r="R31" s="78">
        <v>1</v>
      </c>
      <c r="S31" s="78" t="s">
        <v>2818</v>
      </c>
      <c r="T31" s="78">
        <v>1</v>
      </c>
      <c r="U31" s="78"/>
      <c r="V31" s="78"/>
    </row>
    <row r="32" spans="1:22" ht="15">
      <c r="A32" s="78" t="s">
        <v>2786</v>
      </c>
      <c r="B32" s="78">
        <v>9</v>
      </c>
      <c r="C32" s="78" t="s">
        <v>2786</v>
      </c>
      <c r="D32" s="78">
        <v>6</v>
      </c>
      <c r="E32" s="78" t="s">
        <v>2797</v>
      </c>
      <c r="F32" s="78">
        <v>1</v>
      </c>
      <c r="G32" s="78" t="s">
        <v>2786</v>
      </c>
      <c r="H32" s="78">
        <v>3</v>
      </c>
      <c r="I32" s="78" t="s">
        <v>2804</v>
      </c>
      <c r="J32" s="78">
        <v>1</v>
      </c>
      <c r="K32" s="78"/>
      <c r="L32" s="78"/>
      <c r="M32" s="78" t="s">
        <v>2785</v>
      </c>
      <c r="N32" s="78">
        <v>1</v>
      </c>
      <c r="O32" s="78"/>
      <c r="P32" s="78"/>
      <c r="Q32" s="78" t="s">
        <v>2813</v>
      </c>
      <c r="R32" s="78">
        <v>1</v>
      </c>
      <c r="S32" s="78"/>
      <c r="T32" s="78"/>
      <c r="U32" s="78"/>
      <c r="V32" s="78"/>
    </row>
    <row r="33" spans="1:22" ht="15">
      <c r="A33" s="78" t="s">
        <v>2787</v>
      </c>
      <c r="B33" s="78">
        <v>7</v>
      </c>
      <c r="C33" s="78" t="s">
        <v>2788</v>
      </c>
      <c r="D33" s="78">
        <v>2</v>
      </c>
      <c r="E33" s="78" t="s">
        <v>2787</v>
      </c>
      <c r="F33" s="78">
        <v>1</v>
      </c>
      <c r="G33" s="78" t="s">
        <v>2789</v>
      </c>
      <c r="H33" s="78">
        <v>3</v>
      </c>
      <c r="I33" s="78"/>
      <c r="J33" s="78"/>
      <c r="K33" s="78"/>
      <c r="L33" s="78"/>
      <c r="M33" s="78"/>
      <c r="N33" s="78"/>
      <c r="O33" s="78"/>
      <c r="P33" s="78"/>
      <c r="Q33" s="78" t="s">
        <v>2814</v>
      </c>
      <c r="R33" s="78">
        <v>1</v>
      </c>
      <c r="S33" s="78"/>
      <c r="T33" s="78"/>
      <c r="U33" s="78"/>
      <c r="V33" s="78"/>
    </row>
    <row r="34" spans="1:22" ht="15">
      <c r="A34" s="78" t="s">
        <v>2788</v>
      </c>
      <c r="B34" s="78">
        <v>5</v>
      </c>
      <c r="C34" s="78" t="s">
        <v>2792</v>
      </c>
      <c r="D34" s="78">
        <v>2</v>
      </c>
      <c r="E34" s="78" t="s">
        <v>590</v>
      </c>
      <c r="F34" s="78">
        <v>1</v>
      </c>
      <c r="G34" s="78" t="s">
        <v>2790</v>
      </c>
      <c r="H34" s="78">
        <v>3</v>
      </c>
      <c r="I34" s="78"/>
      <c r="J34" s="78"/>
      <c r="K34" s="78"/>
      <c r="L34" s="78"/>
      <c r="M34" s="78"/>
      <c r="N34" s="78"/>
      <c r="O34" s="78"/>
      <c r="P34" s="78"/>
      <c r="Q34" s="78" t="s">
        <v>2815</v>
      </c>
      <c r="R34" s="78">
        <v>1</v>
      </c>
      <c r="S34" s="78"/>
      <c r="T34" s="78"/>
      <c r="U34" s="78"/>
      <c r="V34" s="78"/>
    </row>
    <row r="35" spans="1:22" ht="15">
      <c r="A35" s="78" t="s">
        <v>590</v>
      </c>
      <c r="B35" s="78">
        <v>4</v>
      </c>
      <c r="C35" s="78" t="s">
        <v>2793</v>
      </c>
      <c r="D35" s="78">
        <v>2</v>
      </c>
      <c r="E35" s="78" t="s">
        <v>2788</v>
      </c>
      <c r="F35" s="78">
        <v>1</v>
      </c>
      <c r="G35" s="78" t="s">
        <v>2788</v>
      </c>
      <c r="H35" s="78">
        <v>2</v>
      </c>
      <c r="I35" s="78"/>
      <c r="J35" s="78"/>
      <c r="K35" s="78"/>
      <c r="L35" s="78"/>
      <c r="M35" s="78"/>
      <c r="N35" s="78"/>
      <c r="O35" s="78"/>
      <c r="P35" s="78"/>
      <c r="Q35" s="78"/>
      <c r="R35" s="78"/>
      <c r="S35" s="78"/>
      <c r="T35" s="78"/>
      <c r="U35" s="78"/>
      <c r="V35" s="78"/>
    </row>
    <row r="36" spans="1:22" ht="15">
      <c r="A36" s="78" t="s">
        <v>2789</v>
      </c>
      <c r="B36" s="78">
        <v>3</v>
      </c>
      <c r="C36" s="78" t="s">
        <v>2794</v>
      </c>
      <c r="D36" s="78">
        <v>1</v>
      </c>
      <c r="E36" s="78" t="s">
        <v>2798</v>
      </c>
      <c r="F36" s="78">
        <v>1</v>
      </c>
      <c r="G36" s="78" t="s">
        <v>2801</v>
      </c>
      <c r="H36" s="78">
        <v>2</v>
      </c>
      <c r="I36" s="78"/>
      <c r="J36" s="78"/>
      <c r="K36" s="78"/>
      <c r="L36" s="78"/>
      <c r="M36" s="78"/>
      <c r="N36" s="78"/>
      <c r="O36" s="78"/>
      <c r="P36" s="78"/>
      <c r="Q36" s="78"/>
      <c r="R36" s="78"/>
      <c r="S36" s="78"/>
      <c r="T36" s="78"/>
      <c r="U36" s="78"/>
      <c r="V36" s="78"/>
    </row>
    <row r="37" spans="1:22" ht="15">
      <c r="A37" s="78" t="s">
        <v>2790</v>
      </c>
      <c r="B37" s="78">
        <v>3</v>
      </c>
      <c r="C37" s="78" t="s">
        <v>2795</v>
      </c>
      <c r="D37" s="78">
        <v>1</v>
      </c>
      <c r="E37" s="78" t="s">
        <v>2799</v>
      </c>
      <c r="F37" s="78">
        <v>1</v>
      </c>
      <c r="G37" s="78" t="s">
        <v>2802</v>
      </c>
      <c r="H37" s="78">
        <v>1</v>
      </c>
      <c r="I37" s="78"/>
      <c r="J37" s="78"/>
      <c r="K37" s="78"/>
      <c r="L37" s="78"/>
      <c r="M37" s="78"/>
      <c r="N37" s="78"/>
      <c r="O37" s="78"/>
      <c r="P37" s="78"/>
      <c r="Q37" s="78"/>
      <c r="R37" s="78"/>
      <c r="S37" s="78"/>
      <c r="T37" s="78"/>
      <c r="U37" s="78"/>
      <c r="V37" s="78"/>
    </row>
    <row r="40" spans="1:22" ht="15" customHeight="1">
      <c r="A40" s="13" t="s">
        <v>2829</v>
      </c>
      <c r="B40" s="13" t="s">
        <v>2741</v>
      </c>
      <c r="C40" s="13" t="s">
        <v>2837</v>
      </c>
      <c r="D40" s="13" t="s">
        <v>2744</v>
      </c>
      <c r="E40" s="13" t="s">
        <v>2841</v>
      </c>
      <c r="F40" s="13" t="s">
        <v>2746</v>
      </c>
      <c r="G40" s="13" t="s">
        <v>2846</v>
      </c>
      <c r="H40" s="13" t="s">
        <v>2748</v>
      </c>
      <c r="I40" s="13" t="s">
        <v>2850</v>
      </c>
      <c r="J40" s="13" t="s">
        <v>2750</v>
      </c>
      <c r="K40" s="13" t="s">
        <v>2859</v>
      </c>
      <c r="L40" s="13" t="s">
        <v>2752</v>
      </c>
      <c r="M40" s="13" t="s">
        <v>2866</v>
      </c>
      <c r="N40" s="13" t="s">
        <v>2754</v>
      </c>
      <c r="O40" s="13" t="s">
        <v>2873</v>
      </c>
      <c r="P40" s="13" t="s">
        <v>2756</v>
      </c>
      <c r="Q40" s="13" t="s">
        <v>2879</v>
      </c>
      <c r="R40" s="13" t="s">
        <v>2758</v>
      </c>
      <c r="S40" s="13" t="s">
        <v>2888</v>
      </c>
      <c r="T40" s="13" t="s">
        <v>2760</v>
      </c>
      <c r="U40" s="13" t="s">
        <v>2892</v>
      </c>
      <c r="V40" s="13" t="s">
        <v>2761</v>
      </c>
    </row>
    <row r="41" spans="1:22" ht="15">
      <c r="A41" s="84" t="s">
        <v>2830</v>
      </c>
      <c r="B41" s="84">
        <v>311</v>
      </c>
      <c r="C41" s="84" t="s">
        <v>306</v>
      </c>
      <c r="D41" s="84">
        <v>64</v>
      </c>
      <c r="E41" s="84" t="s">
        <v>584</v>
      </c>
      <c r="F41" s="84">
        <v>49</v>
      </c>
      <c r="G41" s="84" t="s">
        <v>602</v>
      </c>
      <c r="H41" s="84">
        <v>59</v>
      </c>
      <c r="I41" s="84" t="s">
        <v>350</v>
      </c>
      <c r="J41" s="84">
        <v>6</v>
      </c>
      <c r="K41" s="84" t="s">
        <v>2835</v>
      </c>
      <c r="L41" s="84">
        <v>11</v>
      </c>
      <c r="M41" s="84" t="s">
        <v>350</v>
      </c>
      <c r="N41" s="84">
        <v>11</v>
      </c>
      <c r="O41" s="84" t="s">
        <v>602</v>
      </c>
      <c r="P41" s="84">
        <v>12</v>
      </c>
      <c r="Q41" s="84" t="s">
        <v>2880</v>
      </c>
      <c r="R41" s="84">
        <v>3</v>
      </c>
      <c r="S41" s="84" t="s">
        <v>584</v>
      </c>
      <c r="T41" s="84">
        <v>13</v>
      </c>
      <c r="U41" s="84" t="s">
        <v>2893</v>
      </c>
      <c r="V41" s="84">
        <v>2</v>
      </c>
    </row>
    <row r="42" spans="1:22" ht="15">
      <c r="A42" s="84" t="s">
        <v>2831</v>
      </c>
      <c r="B42" s="84">
        <v>148</v>
      </c>
      <c r="C42" s="84" t="s">
        <v>2835</v>
      </c>
      <c r="D42" s="84">
        <v>50</v>
      </c>
      <c r="E42" s="84" t="s">
        <v>602</v>
      </c>
      <c r="F42" s="84">
        <v>40</v>
      </c>
      <c r="G42" s="84" t="s">
        <v>584</v>
      </c>
      <c r="H42" s="84">
        <v>54</v>
      </c>
      <c r="I42" s="84" t="s">
        <v>2851</v>
      </c>
      <c r="J42" s="84">
        <v>6</v>
      </c>
      <c r="K42" s="84" t="s">
        <v>2836</v>
      </c>
      <c r="L42" s="84">
        <v>11</v>
      </c>
      <c r="M42" s="84" t="s">
        <v>584</v>
      </c>
      <c r="N42" s="84">
        <v>7</v>
      </c>
      <c r="O42" s="84" t="s">
        <v>584</v>
      </c>
      <c r="P42" s="84">
        <v>12</v>
      </c>
      <c r="Q42" s="84" t="s">
        <v>2881</v>
      </c>
      <c r="R42" s="84">
        <v>3</v>
      </c>
      <c r="S42" s="84" t="s">
        <v>602</v>
      </c>
      <c r="T42" s="84">
        <v>12</v>
      </c>
      <c r="U42" s="84" t="s">
        <v>2894</v>
      </c>
      <c r="V42" s="84">
        <v>2</v>
      </c>
    </row>
    <row r="43" spans="1:22" ht="15">
      <c r="A43" s="84" t="s">
        <v>2832</v>
      </c>
      <c r="B43" s="84">
        <v>1</v>
      </c>
      <c r="C43" s="84" t="s">
        <v>2836</v>
      </c>
      <c r="D43" s="84">
        <v>50</v>
      </c>
      <c r="E43" s="84" t="s">
        <v>350</v>
      </c>
      <c r="F43" s="84">
        <v>32</v>
      </c>
      <c r="G43" s="84" t="s">
        <v>350</v>
      </c>
      <c r="H43" s="84">
        <v>48</v>
      </c>
      <c r="I43" s="84" t="s">
        <v>2852</v>
      </c>
      <c r="J43" s="84">
        <v>3</v>
      </c>
      <c r="K43" s="84" t="s">
        <v>358</v>
      </c>
      <c r="L43" s="84">
        <v>10</v>
      </c>
      <c r="M43" s="84" t="s">
        <v>2867</v>
      </c>
      <c r="N43" s="84">
        <v>6</v>
      </c>
      <c r="O43" s="84" t="s">
        <v>2874</v>
      </c>
      <c r="P43" s="84">
        <v>5</v>
      </c>
      <c r="Q43" s="84" t="s">
        <v>2882</v>
      </c>
      <c r="R43" s="84">
        <v>3</v>
      </c>
      <c r="S43" s="84" t="s">
        <v>2835</v>
      </c>
      <c r="T43" s="84">
        <v>6</v>
      </c>
      <c r="U43" s="84" t="s">
        <v>2895</v>
      </c>
      <c r="V43" s="84">
        <v>2</v>
      </c>
    </row>
    <row r="44" spans="1:22" ht="15">
      <c r="A44" s="84" t="s">
        <v>2833</v>
      </c>
      <c r="B44" s="84">
        <v>6485</v>
      </c>
      <c r="C44" s="84" t="s">
        <v>2838</v>
      </c>
      <c r="D44" s="84">
        <v>36</v>
      </c>
      <c r="E44" s="84" t="s">
        <v>2842</v>
      </c>
      <c r="F44" s="84">
        <v>30</v>
      </c>
      <c r="G44" s="84" t="s">
        <v>306</v>
      </c>
      <c r="H44" s="84">
        <v>22</v>
      </c>
      <c r="I44" s="84" t="s">
        <v>2853</v>
      </c>
      <c r="J44" s="84">
        <v>3</v>
      </c>
      <c r="K44" s="84" t="s">
        <v>2844</v>
      </c>
      <c r="L44" s="84">
        <v>7</v>
      </c>
      <c r="M44" s="84" t="s">
        <v>2868</v>
      </c>
      <c r="N44" s="84">
        <v>6</v>
      </c>
      <c r="O44" s="84" t="s">
        <v>350</v>
      </c>
      <c r="P44" s="84">
        <v>5</v>
      </c>
      <c r="Q44" s="84" t="s">
        <v>2883</v>
      </c>
      <c r="R44" s="84">
        <v>3</v>
      </c>
      <c r="S44" s="84" t="s">
        <v>2836</v>
      </c>
      <c r="T44" s="84">
        <v>6</v>
      </c>
      <c r="U44" s="84" t="s">
        <v>2896</v>
      </c>
      <c r="V44" s="84">
        <v>2</v>
      </c>
    </row>
    <row r="45" spans="1:22" ht="15">
      <c r="A45" s="84" t="s">
        <v>2834</v>
      </c>
      <c r="B45" s="84">
        <v>6944</v>
      </c>
      <c r="C45" s="84" t="s">
        <v>350</v>
      </c>
      <c r="D45" s="84">
        <v>34</v>
      </c>
      <c r="E45" s="84" t="s">
        <v>2836</v>
      </c>
      <c r="F45" s="84">
        <v>22</v>
      </c>
      <c r="G45" s="84" t="s">
        <v>355</v>
      </c>
      <c r="H45" s="84">
        <v>22</v>
      </c>
      <c r="I45" s="84" t="s">
        <v>2854</v>
      </c>
      <c r="J45" s="84">
        <v>3</v>
      </c>
      <c r="K45" s="84" t="s">
        <v>2860</v>
      </c>
      <c r="L45" s="84">
        <v>6</v>
      </c>
      <c r="M45" s="84" t="s">
        <v>589</v>
      </c>
      <c r="N45" s="84">
        <v>6</v>
      </c>
      <c r="O45" s="84" t="s">
        <v>2836</v>
      </c>
      <c r="P45" s="84">
        <v>4</v>
      </c>
      <c r="Q45" s="84" t="s">
        <v>2884</v>
      </c>
      <c r="R45" s="84">
        <v>3</v>
      </c>
      <c r="S45" s="84" t="s">
        <v>2842</v>
      </c>
      <c r="T45" s="84">
        <v>5</v>
      </c>
      <c r="U45" s="84" t="s">
        <v>2897</v>
      </c>
      <c r="V45" s="84">
        <v>2</v>
      </c>
    </row>
    <row r="46" spans="1:22" ht="15">
      <c r="A46" s="84" t="s">
        <v>584</v>
      </c>
      <c r="B46" s="84">
        <v>183</v>
      </c>
      <c r="C46" s="84" t="s">
        <v>584</v>
      </c>
      <c r="D46" s="84">
        <v>33</v>
      </c>
      <c r="E46" s="84" t="s">
        <v>2835</v>
      </c>
      <c r="F46" s="84">
        <v>21</v>
      </c>
      <c r="G46" s="84" t="s">
        <v>2847</v>
      </c>
      <c r="H46" s="84">
        <v>21</v>
      </c>
      <c r="I46" s="84" t="s">
        <v>2855</v>
      </c>
      <c r="J46" s="84">
        <v>3</v>
      </c>
      <c r="K46" s="84" t="s">
        <v>2861</v>
      </c>
      <c r="L46" s="84">
        <v>6</v>
      </c>
      <c r="M46" s="84" t="s">
        <v>2869</v>
      </c>
      <c r="N46" s="84">
        <v>6</v>
      </c>
      <c r="O46" s="84" t="s">
        <v>2835</v>
      </c>
      <c r="P46" s="84">
        <v>3</v>
      </c>
      <c r="Q46" s="84" t="s">
        <v>584</v>
      </c>
      <c r="R46" s="84">
        <v>3</v>
      </c>
      <c r="S46" s="84" t="s">
        <v>2889</v>
      </c>
      <c r="T46" s="84">
        <v>3</v>
      </c>
      <c r="U46" s="84" t="s">
        <v>2898</v>
      </c>
      <c r="V46" s="84">
        <v>2</v>
      </c>
    </row>
    <row r="47" spans="1:22" ht="15">
      <c r="A47" s="84" t="s">
        <v>602</v>
      </c>
      <c r="B47" s="84">
        <v>167</v>
      </c>
      <c r="C47" s="84" t="s">
        <v>2839</v>
      </c>
      <c r="D47" s="84">
        <v>32</v>
      </c>
      <c r="E47" s="84" t="s">
        <v>306</v>
      </c>
      <c r="F47" s="84">
        <v>15</v>
      </c>
      <c r="G47" s="84" t="s">
        <v>363</v>
      </c>
      <c r="H47" s="84">
        <v>20</v>
      </c>
      <c r="I47" s="84" t="s">
        <v>2856</v>
      </c>
      <c r="J47" s="84">
        <v>3</v>
      </c>
      <c r="K47" s="84" t="s">
        <v>2862</v>
      </c>
      <c r="L47" s="84">
        <v>6</v>
      </c>
      <c r="M47" s="84" t="s">
        <v>2870</v>
      </c>
      <c r="N47" s="84">
        <v>6</v>
      </c>
      <c r="O47" s="84" t="s">
        <v>2875</v>
      </c>
      <c r="P47" s="84">
        <v>3</v>
      </c>
      <c r="Q47" s="84" t="s">
        <v>2885</v>
      </c>
      <c r="R47" s="84">
        <v>2</v>
      </c>
      <c r="S47" s="84" t="s">
        <v>2890</v>
      </c>
      <c r="T47" s="84">
        <v>3</v>
      </c>
      <c r="U47" s="84" t="s">
        <v>2899</v>
      </c>
      <c r="V47" s="84">
        <v>2</v>
      </c>
    </row>
    <row r="48" spans="1:22" ht="15">
      <c r="A48" s="84" t="s">
        <v>350</v>
      </c>
      <c r="B48" s="84">
        <v>141</v>
      </c>
      <c r="C48" s="84" t="s">
        <v>2840</v>
      </c>
      <c r="D48" s="84">
        <v>32</v>
      </c>
      <c r="E48" s="84" t="s">
        <v>2843</v>
      </c>
      <c r="F48" s="84">
        <v>14</v>
      </c>
      <c r="G48" s="84" t="s">
        <v>2848</v>
      </c>
      <c r="H48" s="84">
        <v>20</v>
      </c>
      <c r="I48" s="84" t="s">
        <v>351</v>
      </c>
      <c r="J48" s="84">
        <v>3</v>
      </c>
      <c r="K48" s="84" t="s">
        <v>2863</v>
      </c>
      <c r="L48" s="84">
        <v>6</v>
      </c>
      <c r="M48" s="84" t="s">
        <v>2871</v>
      </c>
      <c r="N48" s="84">
        <v>6</v>
      </c>
      <c r="O48" s="84" t="s">
        <v>2876</v>
      </c>
      <c r="P48" s="84">
        <v>3</v>
      </c>
      <c r="Q48" s="84" t="s">
        <v>2886</v>
      </c>
      <c r="R48" s="84">
        <v>2</v>
      </c>
      <c r="S48" s="84" t="s">
        <v>2868</v>
      </c>
      <c r="T48" s="84">
        <v>3</v>
      </c>
      <c r="U48" s="84" t="s">
        <v>2900</v>
      </c>
      <c r="V48" s="84">
        <v>2</v>
      </c>
    </row>
    <row r="49" spans="1:22" ht="15">
      <c r="A49" s="84" t="s">
        <v>2835</v>
      </c>
      <c r="B49" s="84">
        <v>110</v>
      </c>
      <c r="C49" s="84" t="s">
        <v>602</v>
      </c>
      <c r="D49" s="84">
        <v>31</v>
      </c>
      <c r="E49" s="84" t="s">
        <v>2844</v>
      </c>
      <c r="F49" s="84">
        <v>13</v>
      </c>
      <c r="G49" s="84" t="s">
        <v>2785</v>
      </c>
      <c r="H49" s="84">
        <v>20</v>
      </c>
      <c r="I49" s="84" t="s">
        <v>2857</v>
      </c>
      <c r="J49" s="84">
        <v>3</v>
      </c>
      <c r="K49" s="84" t="s">
        <v>2864</v>
      </c>
      <c r="L49" s="84">
        <v>6</v>
      </c>
      <c r="M49" s="84" t="s">
        <v>2872</v>
      </c>
      <c r="N49" s="84">
        <v>6</v>
      </c>
      <c r="O49" s="84" t="s">
        <v>2877</v>
      </c>
      <c r="P49" s="84">
        <v>3</v>
      </c>
      <c r="Q49" s="84" t="s">
        <v>222</v>
      </c>
      <c r="R49" s="84">
        <v>2</v>
      </c>
      <c r="S49" s="84" t="s">
        <v>2891</v>
      </c>
      <c r="T49" s="84">
        <v>3</v>
      </c>
      <c r="U49" s="84" t="s">
        <v>2901</v>
      </c>
      <c r="V49" s="84">
        <v>2</v>
      </c>
    </row>
    <row r="50" spans="1:22" ht="15">
      <c r="A50" s="84" t="s">
        <v>2836</v>
      </c>
      <c r="B50" s="84">
        <v>110</v>
      </c>
      <c r="C50" s="84" t="s">
        <v>2795</v>
      </c>
      <c r="D50" s="84">
        <v>31</v>
      </c>
      <c r="E50" s="84" t="s">
        <v>2845</v>
      </c>
      <c r="F50" s="84">
        <v>10</v>
      </c>
      <c r="G50" s="84" t="s">
        <v>2849</v>
      </c>
      <c r="H50" s="84">
        <v>19</v>
      </c>
      <c r="I50" s="84" t="s">
        <v>2858</v>
      </c>
      <c r="J50" s="84">
        <v>3</v>
      </c>
      <c r="K50" s="84" t="s">
        <v>2865</v>
      </c>
      <c r="L50" s="84">
        <v>6</v>
      </c>
      <c r="M50" s="84" t="s">
        <v>352</v>
      </c>
      <c r="N50" s="84">
        <v>6</v>
      </c>
      <c r="O50" s="84" t="s">
        <v>2878</v>
      </c>
      <c r="P50" s="84">
        <v>3</v>
      </c>
      <c r="Q50" s="84" t="s">
        <v>2887</v>
      </c>
      <c r="R50" s="84">
        <v>2</v>
      </c>
      <c r="S50" s="84" t="s">
        <v>2875</v>
      </c>
      <c r="T50" s="84">
        <v>3</v>
      </c>
      <c r="U50" s="84" t="s">
        <v>2902</v>
      </c>
      <c r="V50" s="84">
        <v>2</v>
      </c>
    </row>
    <row r="53" spans="1:22" ht="15" customHeight="1">
      <c r="A53" s="13" t="s">
        <v>2916</v>
      </c>
      <c r="B53" s="13" t="s">
        <v>2741</v>
      </c>
      <c r="C53" s="13" t="s">
        <v>2927</v>
      </c>
      <c r="D53" s="13" t="s">
        <v>2744</v>
      </c>
      <c r="E53" s="13" t="s">
        <v>2930</v>
      </c>
      <c r="F53" s="13" t="s">
        <v>2746</v>
      </c>
      <c r="G53" s="13" t="s">
        <v>2938</v>
      </c>
      <c r="H53" s="13" t="s">
        <v>2748</v>
      </c>
      <c r="I53" s="13" t="s">
        <v>2947</v>
      </c>
      <c r="J53" s="13" t="s">
        <v>2750</v>
      </c>
      <c r="K53" s="13" t="s">
        <v>2958</v>
      </c>
      <c r="L53" s="13" t="s">
        <v>2752</v>
      </c>
      <c r="M53" s="13" t="s">
        <v>2968</v>
      </c>
      <c r="N53" s="13" t="s">
        <v>2754</v>
      </c>
      <c r="O53" s="13" t="s">
        <v>2979</v>
      </c>
      <c r="P53" s="13" t="s">
        <v>2756</v>
      </c>
      <c r="Q53" s="13" t="s">
        <v>2988</v>
      </c>
      <c r="R53" s="13" t="s">
        <v>2758</v>
      </c>
      <c r="S53" s="13" t="s">
        <v>2999</v>
      </c>
      <c r="T53" s="13" t="s">
        <v>2760</v>
      </c>
      <c r="U53" s="13" t="s">
        <v>3000</v>
      </c>
      <c r="V53" s="13" t="s">
        <v>2761</v>
      </c>
    </row>
    <row r="54" spans="1:22" ht="15">
      <c r="A54" s="84" t="s">
        <v>2917</v>
      </c>
      <c r="B54" s="84">
        <v>108</v>
      </c>
      <c r="C54" s="84" t="s">
        <v>2917</v>
      </c>
      <c r="D54" s="84">
        <v>50</v>
      </c>
      <c r="E54" s="84" t="s">
        <v>2918</v>
      </c>
      <c r="F54" s="84">
        <v>24</v>
      </c>
      <c r="G54" s="84" t="s">
        <v>2918</v>
      </c>
      <c r="H54" s="84">
        <v>27</v>
      </c>
      <c r="I54" s="84" t="s">
        <v>2948</v>
      </c>
      <c r="J54" s="84">
        <v>3</v>
      </c>
      <c r="K54" s="84" t="s">
        <v>2917</v>
      </c>
      <c r="L54" s="84">
        <v>11</v>
      </c>
      <c r="M54" s="84" t="s">
        <v>2969</v>
      </c>
      <c r="N54" s="84">
        <v>6</v>
      </c>
      <c r="O54" s="84" t="s">
        <v>2918</v>
      </c>
      <c r="P54" s="84">
        <v>11</v>
      </c>
      <c r="Q54" s="84" t="s">
        <v>2989</v>
      </c>
      <c r="R54" s="84">
        <v>3</v>
      </c>
      <c r="S54" s="84" t="s">
        <v>2918</v>
      </c>
      <c r="T54" s="84">
        <v>12</v>
      </c>
      <c r="U54" s="84" t="s">
        <v>3001</v>
      </c>
      <c r="V54" s="84">
        <v>2</v>
      </c>
    </row>
    <row r="55" spans="1:22" ht="15">
      <c r="A55" s="84" t="s">
        <v>2918</v>
      </c>
      <c r="B55" s="84">
        <v>87</v>
      </c>
      <c r="C55" s="84" t="s">
        <v>2920</v>
      </c>
      <c r="D55" s="84">
        <v>30</v>
      </c>
      <c r="E55" s="84" t="s">
        <v>2917</v>
      </c>
      <c r="F55" s="84">
        <v>21</v>
      </c>
      <c r="G55" s="84" t="s">
        <v>2939</v>
      </c>
      <c r="H55" s="84">
        <v>20</v>
      </c>
      <c r="I55" s="84" t="s">
        <v>2949</v>
      </c>
      <c r="J55" s="84">
        <v>3</v>
      </c>
      <c r="K55" s="84" t="s">
        <v>2959</v>
      </c>
      <c r="L55" s="84">
        <v>6</v>
      </c>
      <c r="M55" s="84" t="s">
        <v>2970</v>
      </c>
      <c r="N55" s="84">
        <v>6</v>
      </c>
      <c r="O55" s="84" t="s">
        <v>2917</v>
      </c>
      <c r="P55" s="84">
        <v>3</v>
      </c>
      <c r="Q55" s="84" t="s">
        <v>2990</v>
      </c>
      <c r="R55" s="84">
        <v>3</v>
      </c>
      <c r="S55" s="84" t="s">
        <v>2917</v>
      </c>
      <c r="T55" s="84">
        <v>6</v>
      </c>
      <c r="U55" s="84" t="s">
        <v>3002</v>
      </c>
      <c r="V55" s="84">
        <v>2</v>
      </c>
    </row>
    <row r="56" spans="1:22" ht="15">
      <c r="A56" s="84" t="s">
        <v>2919</v>
      </c>
      <c r="B56" s="84">
        <v>37</v>
      </c>
      <c r="C56" s="84" t="s">
        <v>2921</v>
      </c>
      <c r="D56" s="84">
        <v>30</v>
      </c>
      <c r="E56" s="84" t="s">
        <v>2919</v>
      </c>
      <c r="F56" s="84">
        <v>9</v>
      </c>
      <c r="G56" s="84" t="s">
        <v>2919</v>
      </c>
      <c r="H56" s="84">
        <v>18</v>
      </c>
      <c r="I56" s="84" t="s">
        <v>2950</v>
      </c>
      <c r="J56" s="84">
        <v>3</v>
      </c>
      <c r="K56" s="84" t="s">
        <v>2960</v>
      </c>
      <c r="L56" s="84">
        <v>6</v>
      </c>
      <c r="M56" s="84" t="s">
        <v>2971</v>
      </c>
      <c r="N56" s="84">
        <v>6</v>
      </c>
      <c r="O56" s="84" t="s">
        <v>2980</v>
      </c>
      <c r="P56" s="84">
        <v>3</v>
      </c>
      <c r="Q56" s="84" t="s">
        <v>2991</v>
      </c>
      <c r="R56" s="84">
        <v>2</v>
      </c>
      <c r="S56" s="84"/>
      <c r="T56" s="84"/>
      <c r="U56" s="84" t="s">
        <v>3003</v>
      </c>
      <c r="V56" s="84">
        <v>2</v>
      </c>
    </row>
    <row r="57" spans="1:22" ht="15">
      <c r="A57" s="84" t="s">
        <v>2920</v>
      </c>
      <c r="B57" s="84">
        <v>34</v>
      </c>
      <c r="C57" s="84" t="s">
        <v>2922</v>
      </c>
      <c r="D57" s="84">
        <v>30</v>
      </c>
      <c r="E57" s="84" t="s">
        <v>2931</v>
      </c>
      <c r="F57" s="84">
        <v>9</v>
      </c>
      <c r="G57" s="84" t="s">
        <v>2940</v>
      </c>
      <c r="H57" s="84">
        <v>17</v>
      </c>
      <c r="I57" s="84" t="s">
        <v>2951</v>
      </c>
      <c r="J57" s="84">
        <v>3</v>
      </c>
      <c r="K57" s="84" t="s">
        <v>2961</v>
      </c>
      <c r="L57" s="84">
        <v>6</v>
      </c>
      <c r="M57" s="84" t="s">
        <v>2972</v>
      </c>
      <c r="N57" s="84">
        <v>6</v>
      </c>
      <c r="O57" s="84" t="s">
        <v>2981</v>
      </c>
      <c r="P57" s="84">
        <v>3</v>
      </c>
      <c r="Q57" s="84" t="s">
        <v>2992</v>
      </c>
      <c r="R57" s="84">
        <v>2</v>
      </c>
      <c r="S57" s="84"/>
      <c r="T57" s="84"/>
      <c r="U57" s="84" t="s">
        <v>3004</v>
      </c>
      <c r="V57" s="84">
        <v>2</v>
      </c>
    </row>
    <row r="58" spans="1:22" ht="15">
      <c r="A58" s="84" t="s">
        <v>2921</v>
      </c>
      <c r="B58" s="84">
        <v>34</v>
      </c>
      <c r="C58" s="84" t="s">
        <v>2923</v>
      </c>
      <c r="D58" s="84">
        <v>30</v>
      </c>
      <c r="E58" s="84" t="s">
        <v>2932</v>
      </c>
      <c r="F58" s="84">
        <v>8</v>
      </c>
      <c r="G58" s="84" t="s">
        <v>2941</v>
      </c>
      <c r="H58" s="84">
        <v>17</v>
      </c>
      <c r="I58" s="84" t="s">
        <v>2952</v>
      </c>
      <c r="J58" s="84">
        <v>3</v>
      </c>
      <c r="K58" s="84" t="s">
        <v>2962</v>
      </c>
      <c r="L58" s="84">
        <v>6</v>
      </c>
      <c r="M58" s="84" t="s">
        <v>2973</v>
      </c>
      <c r="N58" s="84">
        <v>6</v>
      </c>
      <c r="O58" s="84" t="s">
        <v>2982</v>
      </c>
      <c r="P58" s="84">
        <v>3</v>
      </c>
      <c r="Q58" s="84" t="s">
        <v>2993</v>
      </c>
      <c r="R58" s="84">
        <v>2</v>
      </c>
      <c r="S58" s="84"/>
      <c r="T58" s="84"/>
      <c r="U58" s="84" t="s">
        <v>3005</v>
      </c>
      <c r="V58" s="84">
        <v>2</v>
      </c>
    </row>
    <row r="59" spans="1:22" ht="15">
      <c r="A59" s="84" t="s">
        <v>2922</v>
      </c>
      <c r="B59" s="84">
        <v>34</v>
      </c>
      <c r="C59" s="84" t="s">
        <v>2924</v>
      </c>
      <c r="D59" s="84">
        <v>30</v>
      </c>
      <c r="E59" s="84" t="s">
        <v>2933</v>
      </c>
      <c r="F59" s="84">
        <v>8</v>
      </c>
      <c r="G59" s="84" t="s">
        <v>2942</v>
      </c>
      <c r="H59" s="84">
        <v>17</v>
      </c>
      <c r="I59" s="84" t="s">
        <v>2953</v>
      </c>
      <c r="J59" s="84">
        <v>3</v>
      </c>
      <c r="K59" s="84" t="s">
        <v>2963</v>
      </c>
      <c r="L59" s="84">
        <v>6</v>
      </c>
      <c r="M59" s="84" t="s">
        <v>2974</v>
      </c>
      <c r="N59" s="84">
        <v>6</v>
      </c>
      <c r="O59" s="84" t="s">
        <v>2983</v>
      </c>
      <c r="P59" s="84">
        <v>3</v>
      </c>
      <c r="Q59" s="84" t="s">
        <v>2994</v>
      </c>
      <c r="R59" s="84">
        <v>2</v>
      </c>
      <c r="S59" s="84"/>
      <c r="T59" s="84"/>
      <c r="U59" s="84" t="s">
        <v>3006</v>
      </c>
      <c r="V59" s="84">
        <v>2</v>
      </c>
    </row>
    <row r="60" spans="1:22" ht="15">
      <c r="A60" s="84" t="s">
        <v>2923</v>
      </c>
      <c r="B60" s="84">
        <v>34</v>
      </c>
      <c r="C60" s="84" t="s">
        <v>2925</v>
      </c>
      <c r="D60" s="84">
        <v>30</v>
      </c>
      <c r="E60" s="84" t="s">
        <v>2934</v>
      </c>
      <c r="F60" s="84">
        <v>8</v>
      </c>
      <c r="G60" s="84" t="s">
        <v>2943</v>
      </c>
      <c r="H60" s="84">
        <v>17</v>
      </c>
      <c r="I60" s="84" t="s">
        <v>2954</v>
      </c>
      <c r="J60" s="84">
        <v>3</v>
      </c>
      <c r="K60" s="84" t="s">
        <v>2964</v>
      </c>
      <c r="L60" s="84">
        <v>6</v>
      </c>
      <c r="M60" s="84" t="s">
        <v>2975</v>
      </c>
      <c r="N60" s="84">
        <v>6</v>
      </c>
      <c r="O60" s="84" t="s">
        <v>2984</v>
      </c>
      <c r="P60" s="84">
        <v>3</v>
      </c>
      <c r="Q60" s="84" t="s">
        <v>2995</v>
      </c>
      <c r="R60" s="84">
        <v>2</v>
      </c>
      <c r="S60" s="84"/>
      <c r="T60" s="84"/>
      <c r="U60" s="84" t="s">
        <v>3007</v>
      </c>
      <c r="V60" s="84">
        <v>2</v>
      </c>
    </row>
    <row r="61" spans="1:22" ht="15">
      <c r="A61" s="84" t="s">
        <v>2924</v>
      </c>
      <c r="B61" s="84">
        <v>34</v>
      </c>
      <c r="C61" s="84" t="s">
        <v>2926</v>
      </c>
      <c r="D61" s="84">
        <v>30</v>
      </c>
      <c r="E61" s="84" t="s">
        <v>2935</v>
      </c>
      <c r="F61" s="84">
        <v>8</v>
      </c>
      <c r="G61" s="84" t="s">
        <v>2944</v>
      </c>
      <c r="H61" s="84">
        <v>17</v>
      </c>
      <c r="I61" s="84" t="s">
        <v>2955</v>
      </c>
      <c r="J61" s="84">
        <v>3</v>
      </c>
      <c r="K61" s="84" t="s">
        <v>2965</v>
      </c>
      <c r="L61" s="84">
        <v>6</v>
      </c>
      <c r="M61" s="84" t="s">
        <v>2976</v>
      </c>
      <c r="N61" s="84">
        <v>6</v>
      </c>
      <c r="O61" s="84" t="s">
        <v>2985</v>
      </c>
      <c r="P61" s="84">
        <v>3</v>
      </c>
      <c r="Q61" s="84" t="s">
        <v>2996</v>
      </c>
      <c r="R61" s="84">
        <v>2</v>
      </c>
      <c r="S61" s="84"/>
      <c r="T61" s="84"/>
      <c r="U61" s="84" t="s">
        <v>3008</v>
      </c>
      <c r="V61" s="84">
        <v>2</v>
      </c>
    </row>
    <row r="62" spans="1:22" ht="15">
      <c r="A62" s="84" t="s">
        <v>2925</v>
      </c>
      <c r="B62" s="84">
        <v>34</v>
      </c>
      <c r="C62" s="84" t="s">
        <v>2928</v>
      </c>
      <c r="D62" s="84">
        <v>30</v>
      </c>
      <c r="E62" s="84" t="s">
        <v>2936</v>
      </c>
      <c r="F62" s="84">
        <v>8</v>
      </c>
      <c r="G62" s="84" t="s">
        <v>2945</v>
      </c>
      <c r="H62" s="84">
        <v>17</v>
      </c>
      <c r="I62" s="84" t="s">
        <v>2956</v>
      </c>
      <c r="J62" s="84">
        <v>3</v>
      </c>
      <c r="K62" s="84" t="s">
        <v>2966</v>
      </c>
      <c r="L62" s="84">
        <v>5</v>
      </c>
      <c r="M62" s="84" t="s">
        <v>2977</v>
      </c>
      <c r="N62" s="84">
        <v>6</v>
      </c>
      <c r="O62" s="84" t="s">
        <v>2986</v>
      </c>
      <c r="P62" s="84">
        <v>3</v>
      </c>
      <c r="Q62" s="84" t="s">
        <v>2997</v>
      </c>
      <c r="R62" s="84">
        <v>2</v>
      </c>
      <c r="S62" s="84"/>
      <c r="T62" s="84"/>
      <c r="U62" s="84" t="s">
        <v>3009</v>
      </c>
      <c r="V62" s="84">
        <v>2</v>
      </c>
    </row>
    <row r="63" spans="1:22" ht="15">
      <c r="A63" s="84" t="s">
        <v>2926</v>
      </c>
      <c r="B63" s="84">
        <v>34</v>
      </c>
      <c r="C63" s="84" t="s">
        <v>2929</v>
      </c>
      <c r="D63" s="84">
        <v>30</v>
      </c>
      <c r="E63" s="84" t="s">
        <v>2937</v>
      </c>
      <c r="F63" s="84">
        <v>8</v>
      </c>
      <c r="G63" s="84" t="s">
        <v>2946</v>
      </c>
      <c r="H63" s="84">
        <v>17</v>
      </c>
      <c r="I63" s="84" t="s">
        <v>2957</v>
      </c>
      <c r="J63" s="84">
        <v>3</v>
      </c>
      <c r="K63" s="84" t="s">
        <v>2967</v>
      </c>
      <c r="L63" s="84">
        <v>4</v>
      </c>
      <c r="M63" s="84" t="s">
        <v>2978</v>
      </c>
      <c r="N63" s="84">
        <v>6</v>
      </c>
      <c r="O63" s="84" t="s">
        <v>2987</v>
      </c>
      <c r="P63" s="84">
        <v>3</v>
      </c>
      <c r="Q63" s="84" t="s">
        <v>2998</v>
      </c>
      <c r="R63" s="84">
        <v>2</v>
      </c>
      <c r="S63" s="84"/>
      <c r="T63" s="84"/>
      <c r="U63" s="84" t="s">
        <v>3010</v>
      </c>
      <c r="V63" s="84">
        <v>2</v>
      </c>
    </row>
    <row r="66" spans="1:22" ht="15" customHeight="1">
      <c r="A66" s="13" t="s">
        <v>3024</v>
      </c>
      <c r="B66" s="13" t="s">
        <v>2741</v>
      </c>
      <c r="C66" s="13" t="s">
        <v>3027</v>
      </c>
      <c r="D66" s="13" t="s">
        <v>2744</v>
      </c>
      <c r="E66" s="13" t="s">
        <v>3028</v>
      </c>
      <c r="F66" s="13" t="s">
        <v>2746</v>
      </c>
      <c r="G66" s="13" t="s">
        <v>3031</v>
      </c>
      <c r="H66" s="13" t="s">
        <v>2748</v>
      </c>
      <c r="I66" s="13" t="s">
        <v>3033</v>
      </c>
      <c r="J66" s="13" t="s">
        <v>2750</v>
      </c>
      <c r="K66" s="78" t="s">
        <v>3035</v>
      </c>
      <c r="L66" s="78" t="s">
        <v>2752</v>
      </c>
      <c r="M66" s="78" t="s">
        <v>3037</v>
      </c>
      <c r="N66" s="78" t="s">
        <v>2754</v>
      </c>
      <c r="O66" s="13" t="s">
        <v>3039</v>
      </c>
      <c r="P66" s="13" t="s">
        <v>2756</v>
      </c>
      <c r="Q66" s="78" t="s">
        <v>3041</v>
      </c>
      <c r="R66" s="78" t="s">
        <v>2758</v>
      </c>
      <c r="S66" s="78" t="s">
        <v>3043</v>
      </c>
      <c r="T66" s="78" t="s">
        <v>2760</v>
      </c>
      <c r="U66" s="78" t="s">
        <v>3045</v>
      </c>
      <c r="V66" s="78" t="s">
        <v>2761</v>
      </c>
    </row>
    <row r="67" spans="1:22" ht="15">
      <c r="A67" s="78" t="s">
        <v>350</v>
      </c>
      <c r="B67" s="78">
        <v>9</v>
      </c>
      <c r="C67" s="78" t="s">
        <v>350</v>
      </c>
      <c r="D67" s="78">
        <v>4</v>
      </c>
      <c r="E67" s="78" t="s">
        <v>350</v>
      </c>
      <c r="F67" s="78">
        <v>3</v>
      </c>
      <c r="G67" s="78" t="s">
        <v>329</v>
      </c>
      <c r="H67" s="78">
        <v>1</v>
      </c>
      <c r="I67" s="78" t="s">
        <v>350</v>
      </c>
      <c r="J67" s="78">
        <v>1</v>
      </c>
      <c r="K67" s="78"/>
      <c r="L67" s="78"/>
      <c r="M67" s="78"/>
      <c r="N67" s="78"/>
      <c r="O67" s="78" t="s">
        <v>350</v>
      </c>
      <c r="P67" s="78">
        <v>1</v>
      </c>
      <c r="Q67" s="78"/>
      <c r="R67" s="78"/>
      <c r="S67" s="78"/>
      <c r="T67" s="78"/>
      <c r="U67" s="78"/>
      <c r="V67" s="78"/>
    </row>
    <row r="68" spans="1:22" ht="15">
      <c r="A68" s="78" t="s">
        <v>394</v>
      </c>
      <c r="B68" s="78">
        <v>1</v>
      </c>
      <c r="C68" s="78"/>
      <c r="D68" s="78"/>
      <c r="E68" s="78" t="s">
        <v>394</v>
      </c>
      <c r="F68" s="78">
        <v>1</v>
      </c>
      <c r="G68" s="78" t="s">
        <v>363</v>
      </c>
      <c r="H68" s="78">
        <v>1</v>
      </c>
      <c r="I68" s="78"/>
      <c r="J68" s="78"/>
      <c r="K68" s="78"/>
      <c r="L68" s="78"/>
      <c r="M68" s="78"/>
      <c r="N68" s="78"/>
      <c r="O68" s="78"/>
      <c r="P68" s="78"/>
      <c r="Q68" s="78"/>
      <c r="R68" s="78"/>
      <c r="S68" s="78"/>
      <c r="T68" s="78"/>
      <c r="U68" s="78"/>
      <c r="V68" s="78"/>
    </row>
    <row r="69" spans="1:22" ht="15">
      <c r="A69" s="78" t="s">
        <v>364</v>
      </c>
      <c r="B69" s="78">
        <v>1</v>
      </c>
      <c r="C69" s="78"/>
      <c r="D69" s="78"/>
      <c r="E69" s="78" t="s">
        <v>390</v>
      </c>
      <c r="F69" s="78">
        <v>1</v>
      </c>
      <c r="G69" s="78" t="s">
        <v>263</v>
      </c>
      <c r="H69" s="78">
        <v>1</v>
      </c>
      <c r="I69" s="78"/>
      <c r="J69" s="78"/>
      <c r="K69" s="78"/>
      <c r="L69" s="78"/>
      <c r="M69" s="78"/>
      <c r="N69" s="78"/>
      <c r="O69" s="78"/>
      <c r="P69" s="78"/>
      <c r="Q69" s="78"/>
      <c r="R69" s="78"/>
      <c r="S69" s="78"/>
      <c r="T69" s="78"/>
      <c r="U69" s="78"/>
      <c r="V69" s="78"/>
    </row>
    <row r="70" spans="1:22" ht="15">
      <c r="A70" s="78" t="s">
        <v>359</v>
      </c>
      <c r="B70" s="78">
        <v>1</v>
      </c>
      <c r="C70" s="78"/>
      <c r="D70" s="78"/>
      <c r="E70" s="78" t="s">
        <v>357</v>
      </c>
      <c r="F70" s="78">
        <v>1</v>
      </c>
      <c r="G70" s="78"/>
      <c r="H70" s="78"/>
      <c r="I70" s="78"/>
      <c r="J70" s="78"/>
      <c r="K70" s="78"/>
      <c r="L70" s="78"/>
      <c r="M70" s="78"/>
      <c r="N70" s="78"/>
      <c r="O70" s="78"/>
      <c r="P70" s="78"/>
      <c r="Q70" s="78"/>
      <c r="R70" s="78"/>
      <c r="S70" s="78"/>
      <c r="T70" s="78"/>
      <c r="U70" s="78"/>
      <c r="V70" s="78"/>
    </row>
    <row r="71" spans="1:22" ht="15">
      <c r="A71" s="78" t="s">
        <v>357</v>
      </c>
      <c r="B71" s="78">
        <v>1</v>
      </c>
      <c r="C71" s="78"/>
      <c r="D71" s="78"/>
      <c r="E71" s="78" t="s">
        <v>359</v>
      </c>
      <c r="F71" s="78">
        <v>1</v>
      </c>
      <c r="G71" s="78"/>
      <c r="H71" s="78"/>
      <c r="I71" s="78"/>
      <c r="J71" s="78"/>
      <c r="K71" s="78"/>
      <c r="L71" s="78"/>
      <c r="M71" s="78"/>
      <c r="N71" s="78"/>
      <c r="O71" s="78"/>
      <c r="P71" s="78"/>
      <c r="Q71" s="78"/>
      <c r="R71" s="78"/>
      <c r="S71" s="78"/>
      <c r="T71" s="78"/>
      <c r="U71" s="78"/>
      <c r="V71" s="78"/>
    </row>
    <row r="72" spans="1:22" ht="15">
      <c r="A72" s="78" t="s">
        <v>390</v>
      </c>
      <c r="B72" s="78">
        <v>1</v>
      </c>
      <c r="C72" s="78"/>
      <c r="D72" s="78"/>
      <c r="E72" s="78" t="s">
        <v>364</v>
      </c>
      <c r="F72" s="78">
        <v>1</v>
      </c>
      <c r="G72" s="78"/>
      <c r="H72" s="78"/>
      <c r="I72" s="78"/>
      <c r="J72" s="78"/>
      <c r="K72" s="78"/>
      <c r="L72" s="78"/>
      <c r="M72" s="78"/>
      <c r="N72" s="78"/>
      <c r="O72" s="78"/>
      <c r="P72" s="78"/>
      <c r="Q72" s="78"/>
      <c r="R72" s="78"/>
      <c r="S72" s="78"/>
      <c r="T72" s="78"/>
      <c r="U72" s="78"/>
      <c r="V72" s="78"/>
    </row>
    <row r="73" spans="1:22" ht="15">
      <c r="A73" s="78" t="s">
        <v>329</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363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263</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3025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3026</v>
      </c>
      <c r="B79" s="13" t="s">
        <v>2741</v>
      </c>
      <c r="C79" s="13" t="s">
        <v>3029</v>
      </c>
      <c r="D79" s="13" t="s">
        <v>2744</v>
      </c>
      <c r="E79" s="13" t="s">
        <v>3030</v>
      </c>
      <c r="F79" s="13" t="s">
        <v>2746</v>
      </c>
      <c r="G79" s="13" t="s">
        <v>3032</v>
      </c>
      <c r="H79" s="13" t="s">
        <v>2748</v>
      </c>
      <c r="I79" s="13" t="s">
        <v>3034</v>
      </c>
      <c r="J79" s="13" t="s">
        <v>2750</v>
      </c>
      <c r="K79" s="13" t="s">
        <v>3036</v>
      </c>
      <c r="L79" s="13" t="s">
        <v>2752</v>
      </c>
      <c r="M79" s="13" t="s">
        <v>3038</v>
      </c>
      <c r="N79" s="13" t="s">
        <v>2754</v>
      </c>
      <c r="O79" s="13" t="s">
        <v>3040</v>
      </c>
      <c r="P79" s="13" t="s">
        <v>2756</v>
      </c>
      <c r="Q79" s="13" t="s">
        <v>3042</v>
      </c>
      <c r="R79" s="13" t="s">
        <v>2758</v>
      </c>
      <c r="S79" s="78" t="s">
        <v>3044</v>
      </c>
      <c r="T79" s="78" t="s">
        <v>2760</v>
      </c>
      <c r="U79" s="13" t="s">
        <v>3046</v>
      </c>
      <c r="V79" s="13" t="s">
        <v>2761</v>
      </c>
    </row>
    <row r="80" spans="1:22" ht="15">
      <c r="A80" s="78" t="s">
        <v>350</v>
      </c>
      <c r="B80" s="78">
        <v>129</v>
      </c>
      <c r="C80" s="78" t="s">
        <v>306</v>
      </c>
      <c r="D80" s="78">
        <v>64</v>
      </c>
      <c r="E80" s="78" t="s">
        <v>350</v>
      </c>
      <c r="F80" s="78">
        <v>28</v>
      </c>
      <c r="G80" s="78" t="s">
        <v>350</v>
      </c>
      <c r="H80" s="78">
        <v>46</v>
      </c>
      <c r="I80" s="78" t="s">
        <v>350</v>
      </c>
      <c r="J80" s="78">
        <v>5</v>
      </c>
      <c r="K80" s="78" t="s">
        <v>358</v>
      </c>
      <c r="L80" s="78">
        <v>10</v>
      </c>
      <c r="M80" s="78" t="s">
        <v>350</v>
      </c>
      <c r="N80" s="78">
        <v>11</v>
      </c>
      <c r="O80" s="78" t="s">
        <v>350</v>
      </c>
      <c r="P80" s="78">
        <v>4</v>
      </c>
      <c r="Q80" s="78" t="s">
        <v>222</v>
      </c>
      <c r="R80" s="78">
        <v>2</v>
      </c>
      <c r="S80" s="78"/>
      <c r="T80" s="78"/>
      <c r="U80" s="78" t="s">
        <v>381</v>
      </c>
      <c r="V80" s="78">
        <v>2</v>
      </c>
    </row>
    <row r="81" spans="1:22" ht="15">
      <c r="A81" s="78" t="s">
        <v>306</v>
      </c>
      <c r="B81" s="78">
        <v>101</v>
      </c>
      <c r="C81" s="78" t="s">
        <v>350</v>
      </c>
      <c r="D81" s="78">
        <v>30</v>
      </c>
      <c r="E81" s="78" t="s">
        <v>306</v>
      </c>
      <c r="F81" s="78">
        <v>15</v>
      </c>
      <c r="G81" s="78" t="s">
        <v>306</v>
      </c>
      <c r="H81" s="78">
        <v>22</v>
      </c>
      <c r="I81" s="78" t="s">
        <v>351</v>
      </c>
      <c r="J81" s="78">
        <v>3</v>
      </c>
      <c r="K81" s="78" t="s">
        <v>350</v>
      </c>
      <c r="L81" s="78">
        <v>3</v>
      </c>
      <c r="M81" s="78" t="s">
        <v>352</v>
      </c>
      <c r="N81" s="78">
        <v>6</v>
      </c>
      <c r="O81" s="78" t="s">
        <v>308</v>
      </c>
      <c r="P81" s="78">
        <v>2</v>
      </c>
      <c r="Q81" s="78" t="s">
        <v>350</v>
      </c>
      <c r="R81" s="78">
        <v>2</v>
      </c>
      <c r="S81" s="78"/>
      <c r="T81" s="78"/>
      <c r="U81" s="78" t="s">
        <v>300</v>
      </c>
      <c r="V81" s="78">
        <v>2</v>
      </c>
    </row>
    <row r="82" spans="1:22" ht="15">
      <c r="A82" s="78" t="s">
        <v>355</v>
      </c>
      <c r="B82" s="78">
        <v>26</v>
      </c>
      <c r="C82" s="78" t="s">
        <v>378</v>
      </c>
      <c r="D82" s="78">
        <v>6</v>
      </c>
      <c r="E82" s="78" t="s">
        <v>354</v>
      </c>
      <c r="F82" s="78">
        <v>5</v>
      </c>
      <c r="G82" s="78" t="s">
        <v>355</v>
      </c>
      <c r="H82" s="78">
        <v>22</v>
      </c>
      <c r="I82" s="78" t="s">
        <v>336</v>
      </c>
      <c r="J82" s="78">
        <v>3</v>
      </c>
      <c r="K82" s="78"/>
      <c r="L82" s="78"/>
      <c r="M82" s="78" t="s">
        <v>368</v>
      </c>
      <c r="N82" s="78">
        <v>6</v>
      </c>
      <c r="O82" s="78" t="s">
        <v>301</v>
      </c>
      <c r="P82" s="78">
        <v>1</v>
      </c>
      <c r="Q82" s="78" t="s">
        <v>246</v>
      </c>
      <c r="R82" s="78">
        <v>1</v>
      </c>
      <c r="S82" s="78"/>
      <c r="T82" s="78"/>
      <c r="U82" s="78" t="s">
        <v>299</v>
      </c>
      <c r="V82" s="78">
        <v>1</v>
      </c>
    </row>
    <row r="83" spans="1:22" ht="15">
      <c r="A83" s="78" t="s">
        <v>363</v>
      </c>
      <c r="B83" s="78">
        <v>23</v>
      </c>
      <c r="C83" s="78" t="s">
        <v>361</v>
      </c>
      <c r="D83" s="78">
        <v>1</v>
      </c>
      <c r="E83" s="78" t="s">
        <v>353</v>
      </c>
      <c r="F83" s="78">
        <v>4</v>
      </c>
      <c r="G83" s="78" t="s">
        <v>363</v>
      </c>
      <c r="H83" s="78">
        <v>19</v>
      </c>
      <c r="I83" s="78" t="s">
        <v>254</v>
      </c>
      <c r="J83" s="78">
        <v>2</v>
      </c>
      <c r="K83" s="78"/>
      <c r="L83" s="78"/>
      <c r="M83" s="78" t="s">
        <v>212</v>
      </c>
      <c r="N83" s="78">
        <v>1</v>
      </c>
      <c r="O83" s="78" t="s">
        <v>380</v>
      </c>
      <c r="P83" s="78">
        <v>1</v>
      </c>
      <c r="Q83" s="78" t="s">
        <v>370</v>
      </c>
      <c r="R83" s="78">
        <v>1</v>
      </c>
      <c r="S83" s="78"/>
      <c r="T83" s="78"/>
      <c r="U83" s="78"/>
      <c r="V83" s="78"/>
    </row>
    <row r="84" spans="1:22" ht="15">
      <c r="A84" s="78" t="s">
        <v>378</v>
      </c>
      <c r="B84" s="78">
        <v>13</v>
      </c>
      <c r="C84" s="78" t="s">
        <v>363</v>
      </c>
      <c r="D84" s="78">
        <v>1</v>
      </c>
      <c r="E84" s="78" t="s">
        <v>212</v>
      </c>
      <c r="F84" s="78">
        <v>4</v>
      </c>
      <c r="G84" s="78" t="s">
        <v>309</v>
      </c>
      <c r="H84" s="78">
        <v>7</v>
      </c>
      <c r="I84" s="78" t="s">
        <v>377</v>
      </c>
      <c r="J84" s="78">
        <v>2</v>
      </c>
      <c r="K84" s="78"/>
      <c r="L84" s="78"/>
      <c r="M84" s="78" t="s">
        <v>363</v>
      </c>
      <c r="N84" s="78">
        <v>1</v>
      </c>
      <c r="O84" s="78" t="s">
        <v>379</v>
      </c>
      <c r="P84" s="78">
        <v>1</v>
      </c>
      <c r="Q84" s="78" t="s">
        <v>369</v>
      </c>
      <c r="R84" s="78">
        <v>1</v>
      </c>
      <c r="S84" s="78"/>
      <c r="T84" s="78"/>
      <c r="U84" s="78"/>
      <c r="V84" s="78"/>
    </row>
    <row r="85" spans="1:22" ht="15">
      <c r="A85" s="78" t="s">
        <v>358</v>
      </c>
      <c r="B85" s="78">
        <v>11</v>
      </c>
      <c r="C85" s="78" t="s">
        <v>355</v>
      </c>
      <c r="D85" s="78">
        <v>1</v>
      </c>
      <c r="E85" s="78" t="s">
        <v>356</v>
      </c>
      <c r="F85" s="78">
        <v>3</v>
      </c>
      <c r="G85" s="78" t="s">
        <v>378</v>
      </c>
      <c r="H85" s="78">
        <v>6</v>
      </c>
      <c r="I85" s="78" t="s">
        <v>386</v>
      </c>
      <c r="J85" s="78">
        <v>1</v>
      </c>
      <c r="K85" s="78"/>
      <c r="L85" s="78"/>
      <c r="M85" s="78" t="s">
        <v>355</v>
      </c>
      <c r="N85" s="78">
        <v>1</v>
      </c>
      <c r="O85" s="78"/>
      <c r="P85" s="78"/>
      <c r="Q85" s="78"/>
      <c r="R85" s="78"/>
      <c r="S85" s="78"/>
      <c r="T85" s="78"/>
      <c r="U85" s="78"/>
      <c r="V85" s="78"/>
    </row>
    <row r="86" spans="1:22" ht="15">
      <c r="A86" s="78" t="s">
        <v>309</v>
      </c>
      <c r="B86" s="78">
        <v>9</v>
      </c>
      <c r="C86" s="78" t="s">
        <v>305</v>
      </c>
      <c r="D86" s="78">
        <v>1</v>
      </c>
      <c r="E86" s="78" t="s">
        <v>382</v>
      </c>
      <c r="F86" s="78">
        <v>2</v>
      </c>
      <c r="G86" s="78" t="s">
        <v>356</v>
      </c>
      <c r="H86" s="78">
        <v>4</v>
      </c>
      <c r="I86" s="78" t="s">
        <v>253</v>
      </c>
      <c r="J86" s="78">
        <v>1</v>
      </c>
      <c r="K86" s="78"/>
      <c r="L86" s="78"/>
      <c r="M86" s="78"/>
      <c r="N86" s="78"/>
      <c r="O86" s="78"/>
      <c r="P86" s="78"/>
      <c r="Q86" s="78"/>
      <c r="R86" s="78"/>
      <c r="S86" s="78"/>
      <c r="T86" s="78"/>
      <c r="U86" s="78"/>
      <c r="V86" s="78"/>
    </row>
    <row r="87" spans="1:22" ht="15">
      <c r="A87" s="78" t="s">
        <v>356</v>
      </c>
      <c r="B87" s="78">
        <v>7</v>
      </c>
      <c r="C87" s="78" t="s">
        <v>382</v>
      </c>
      <c r="D87" s="78">
        <v>1</v>
      </c>
      <c r="E87" s="78" t="s">
        <v>389</v>
      </c>
      <c r="F87" s="78">
        <v>2</v>
      </c>
      <c r="G87" s="78" t="s">
        <v>330</v>
      </c>
      <c r="H87" s="78">
        <v>4</v>
      </c>
      <c r="I87" s="78" t="s">
        <v>376</v>
      </c>
      <c r="J87" s="78">
        <v>1</v>
      </c>
      <c r="K87" s="78"/>
      <c r="L87" s="78"/>
      <c r="M87" s="78"/>
      <c r="N87" s="78"/>
      <c r="O87" s="78"/>
      <c r="P87" s="78"/>
      <c r="Q87" s="78"/>
      <c r="R87" s="78"/>
      <c r="S87" s="78"/>
      <c r="T87" s="78"/>
      <c r="U87" s="78"/>
      <c r="V87" s="78"/>
    </row>
    <row r="88" spans="1:22" ht="15">
      <c r="A88" s="78" t="s">
        <v>352</v>
      </c>
      <c r="B88" s="78">
        <v>7</v>
      </c>
      <c r="C88" s="78" t="s">
        <v>330</v>
      </c>
      <c r="D88" s="78">
        <v>1</v>
      </c>
      <c r="E88" s="78" t="s">
        <v>388</v>
      </c>
      <c r="F88" s="78">
        <v>2</v>
      </c>
      <c r="G88" s="78" t="s">
        <v>357</v>
      </c>
      <c r="H88" s="78">
        <v>3</v>
      </c>
      <c r="I88" s="78" t="s">
        <v>375</v>
      </c>
      <c r="J88" s="78">
        <v>1</v>
      </c>
      <c r="K88" s="78"/>
      <c r="L88" s="78"/>
      <c r="M88" s="78"/>
      <c r="N88" s="78"/>
      <c r="O88" s="78"/>
      <c r="P88" s="78"/>
      <c r="Q88" s="78"/>
      <c r="R88" s="78"/>
      <c r="S88" s="78"/>
      <c r="T88" s="78"/>
      <c r="U88" s="78"/>
      <c r="V88" s="78"/>
    </row>
    <row r="89" spans="1:22" ht="15">
      <c r="A89" s="78" t="s">
        <v>368</v>
      </c>
      <c r="B89" s="78">
        <v>7</v>
      </c>
      <c r="C89" s="78"/>
      <c r="D89" s="78"/>
      <c r="E89" s="78" t="s">
        <v>387</v>
      </c>
      <c r="F89" s="78">
        <v>2</v>
      </c>
      <c r="G89" s="78" t="s">
        <v>382</v>
      </c>
      <c r="H89" s="78">
        <v>1</v>
      </c>
      <c r="I89" s="78" t="s">
        <v>374</v>
      </c>
      <c r="J89" s="78">
        <v>1</v>
      </c>
      <c r="K89" s="78"/>
      <c r="L89" s="78"/>
      <c r="M89" s="78"/>
      <c r="N89" s="78"/>
      <c r="O89" s="78"/>
      <c r="P89" s="78"/>
      <c r="Q89" s="78"/>
      <c r="R89" s="78"/>
      <c r="S89" s="78"/>
      <c r="T89" s="78"/>
      <c r="U89" s="78"/>
      <c r="V89" s="78"/>
    </row>
    <row r="92" spans="1:22" ht="15" customHeight="1">
      <c r="A92" s="13" t="s">
        <v>3060</v>
      </c>
      <c r="B92" s="13" t="s">
        <v>2741</v>
      </c>
      <c r="C92" s="13" t="s">
        <v>3061</v>
      </c>
      <c r="D92" s="13" t="s">
        <v>2744</v>
      </c>
      <c r="E92" s="13" t="s">
        <v>3062</v>
      </c>
      <c r="F92" s="13" t="s">
        <v>2746</v>
      </c>
      <c r="G92" s="13" t="s">
        <v>3063</v>
      </c>
      <c r="H92" s="13" t="s">
        <v>2748</v>
      </c>
      <c r="I92" s="13" t="s">
        <v>3064</v>
      </c>
      <c r="J92" s="13" t="s">
        <v>2750</v>
      </c>
      <c r="K92" s="13" t="s">
        <v>3065</v>
      </c>
      <c r="L92" s="13" t="s">
        <v>2752</v>
      </c>
      <c r="M92" s="13" t="s">
        <v>3066</v>
      </c>
      <c r="N92" s="13" t="s">
        <v>2754</v>
      </c>
      <c r="O92" s="13" t="s">
        <v>3067</v>
      </c>
      <c r="P92" s="13" t="s">
        <v>2756</v>
      </c>
      <c r="Q92" s="13" t="s">
        <v>3068</v>
      </c>
      <c r="R92" s="13" t="s">
        <v>2758</v>
      </c>
      <c r="S92" s="13" t="s">
        <v>3069</v>
      </c>
      <c r="T92" s="13" t="s">
        <v>2760</v>
      </c>
      <c r="U92" s="13" t="s">
        <v>3070</v>
      </c>
      <c r="V92" s="13" t="s">
        <v>2761</v>
      </c>
    </row>
    <row r="93" spans="1:22" ht="15">
      <c r="A93" s="115" t="s">
        <v>257</v>
      </c>
      <c r="B93" s="78">
        <v>552135</v>
      </c>
      <c r="C93" s="115" t="s">
        <v>232</v>
      </c>
      <c r="D93" s="78">
        <v>189147</v>
      </c>
      <c r="E93" s="115" t="s">
        <v>365</v>
      </c>
      <c r="F93" s="78">
        <v>103577</v>
      </c>
      <c r="G93" s="115" t="s">
        <v>326</v>
      </c>
      <c r="H93" s="78">
        <v>116901</v>
      </c>
      <c r="I93" s="115" t="s">
        <v>254</v>
      </c>
      <c r="J93" s="78">
        <v>56772</v>
      </c>
      <c r="K93" s="115" t="s">
        <v>358</v>
      </c>
      <c r="L93" s="78">
        <v>257818</v>
      </c>
      <c r="M93" s="115" t="s">
        <v>293</v>
      </c>
      <c r="N93" s="78">
        <v>270676</v>
      </c>
      <c r="O93" s="115" t="s">
        <v>380</v>
      </c>
      <c r="P93" s="78">
        <v>18593</v>
      </c>
      <c r="Q93" s="115" t="s">
        <v>369</v>
      </c>
      <c r="R93" s="78">
        <v>19049</v>
      </c>
      <c r="S93" s="115" t="s">
        <v>302</v>
      </c>
      <c r="T93" s="78">
        <v>10885</v>
      </c>
      <c r="U93" s="115" t="s">
        <v>299</v>
      </c>
      <c r="V93" s="78">
        <v>28118</v>
      </c>
    </row>
    <row r="94" spans="1:22" ht="15">
      <c r="A94" s="115" t="s">
        <v>293</v>
      </c>
      <c r="B94" s="78">
        <v>270676</v>
      </c>
      <c r="C94" s="115" t="s">
        <v>306</v>
      </c>
      <c r="D94" s="78">
        <v>118569</v>
      </c>
      <c r="E94" s="115" t="s">
        <v>391</v>
      </c>
      <c r="F94" s="78">
        <v>41967</v>
      </c>
      <c r="G94" s="115" t="s">
        <v>249</v>
      </c>
      <c r="H94" s="78">
        <v>101160</v>
      </c>
      <c r="I94" s="115" t="s">
        <v>253</v>
      </c>
      <c r="J94" s="78">
        <v>23389</v>
      </c>
      <c r="K94" s="115" t="s">
        <v>298</v>
      </c>
      <c r="L94" s="78">
        <v>27545</v>
      </c>
      <c r="M94" s="115" t="s">
        <v>352</v>
      </c>
      <c r="N94" s="78">
        <v>43071</v>
      </c>
      <c r="O94" s="115" t="s">
        <v>379</v>
      </c>
      <c r="P94" s="78">
        <v>10643</v>
      </c>
      <c r="Q94" s="115" t="s">
        <v>370</v>
      </c>
      <c r="R94" s="78">
        <v>12962</v>
      </c>
      <c r="S94" s="115" t="s">
        <v>255</v>
      </c>
      <c r="T94" s="78">
        <v>5209</v>
      </c>
      <c r="U94" s="115" t="s">
        <v>300</v>
      </c>
      <c r="V94" s="78">
        <v>18722</v>
      </c>
    </row>
    <row r="95" spans="1:22" ht="15">
      <c r="A95" s="115" t="s">
        <v>358</v>
      </c>
      <c r="B95" s="78">
        <v>257818</v>
      </c>
      <c r="C95" s="115" t="s">
        <v>228</v>
      </c>
      <c r="D95" s="78">
        <v>86362</v>
      </c>
      <c r="E95" s="115" t="s">
        <v>276</v>
      </c>
      <c r="F95" s="78">
        <v>31061</v>
      </c>
      <c r="G95" s="115" t="s">
        <v>384</v>
      </c>
      <c r="H95" s="78">
        <v>95208</v>
      </c>
      <c r="I95" s="115" t="s">
        <v>240</v>
      </c>
      <c r="J95" s="78">
        <v>6872</v>
      </c>
      <c r="K95" s="115" t="s">
        <v>338</v>
      </c>
      <c r="L95" s="78">
        <v>15627</v>
      </c>
      <c r="M95" s="115" t="s">
        <v>368</v>
      </c>
      <c r="N95" s="78">
        <v>12798</v>
      </c>
      <c r="O95" s="115" t="s">
        <v>290</v>
      </c>
      <c r="P95" s="78">
        <v>4030</v>
      </c>
      <c r="Q95" s="115" t="s">
        <v>246</v>
      </c>
      <c r="R95" s="78">
        <v>11723</v>
      </c>
      <c r="S95" s="115" t="s">
        <v>296</v>
      </c>
      <c r="T95" s="78">
        <v>1753</v>
      </c>
      <c r="U95" s="115" t="s">
        <v>381</v>
      </c>
      <c r="V95" s="78">
        <v>5416</v>
      </c>
    </row>
    <row r="96" spans="1:22" ht="15">
      <c r="A96" s="115" t="s">
        <v>232</v>
      </c>
      <c r="B96" s="78">
        <v>189147</v>
      </c>
      <c r="C96" s="115" t="s">
        <v>305</v>
      </c>
      <c r="D96" s="78">
        <v>53063</v>
      </c>
      <c r="E96" s="115" t="s">
        <v>350</v>
      </c>
      <c r="F96" s="78">
        <v>29861</v>
      </c>
      <c r="G96" s="115" t="s">
        <v>309</v>
      </c>
      <c r="H96" s="78">
        <v>78576</v>
      </c>
      <c r="I96" s="115" t="s">
        <v>336</v>
      </c>
      <c r="J96" s="78">
        <v>4270</v>
      </c>
      <c r="K96" s="115" t="s">
        <v>348</v>
      </c>
      <c r="L96" s="78">
        <v>10345</v>
      </c>
      <c r="M96" s="115" t="s">
        <v>223</v>
      </c>
      <c r="N96" s="78">
        <v>3145</v>
      </c>
      <c r="O96" s="115" t="s">
        <v>294</v>
      </c>
      <c r="P96" s="78">
        <v>2624</v>
      </c>
      <c r="Q96" s="115" t="s">
        <v>222</v>
      </c>
      <c r="R96" s="78">
        <v>7097</v>
      </c>
      <c r="S96" s="115" t="s">
        <v>268</v>
      </c>
      <c r="T96" s="78">
        <v>1115</v>
      </c>
      <c r="U96" s="115"/>
      <c r="V96" s="78"/>
    </row>
    <row r="97" spans="1:22" ht="15">
      <c r="A97" s="115" t="s">
        <v>306</v>
      </c>
      <c r="B97" s="78">
        <v>118569</v>
      </c>
      <c r="C97" s="115" t="s">
        <v>314</v>
      </c>
      <c r="D97" s="78">
        <v>28726</v>
      </c>
      <c r="E97" s="115" t="s">
        <v>214</v>
      </c>
      <c r="F97" s="78">
        <v>21980</v>
      </c>
      <c r="G97" s="115" t="s">
        <v>264</v>
      </c>
      <c r="H97" s="78">
        <v>59325</v>
      </c>
      <c r="I97" s="115" t="s">
        <v>386</v>
      </c>
      <c r="J97" s="78">
        <v>1518</v>
      </c>
      <c r="K97" s="115" t="s">
        <v>347</v>
      </c>
      <c r="L97" s="78">
        <v>6487</v>
      </c>
      <c r="M97" s="115" t="s">
        <v>219</v>
      </c>
      <c r="N97" s="78">
        <v>3000</v>
      </c>
      <c r="O97" s="115" t="s">
        <v>301</v>
      </c>
      <c r="P97" s="78">
        <v>2079</v>
      </c>
      <c r="Q97" s="115" t="s">
        <v>247</v>
      </c>
      <c r="R97" s="78">
        <v>1873</v>
      </c>
      <c r="S97" s="115" t="s">
        <v>292</v>
      </c>
      <c r="T97" s="78">
        <v>338</v>
      </c>
      <c r="U97" s="115"/>
      <c r="V97" s="78"/>
    </row>
    <row r="98" spans="1:22" ht="15">
      <c r="A98" s="115" t="s">
        <v>326</v>
      </c>
      <c r="B98" s="78">
        <v>116901</v>
      </c>
      <c r="C98" s="115" t="s">
        <v>378</v>
      </c>
      <c r="D98" s="78">
        <v>28697</v>
      </c>
      <c r="E98" s="115" t="s">
        <v>345</v>
      </c>
      <c r="F98" s="78">
        <v>21838</v>
      </c>
      <c r="G98" s="115" t="s">
        <v>371</v>
      </c>
      <c r="H98" s="78">
        <v>55824</v>
      </c>
      <c r="I98" s="115" t="s">
        <v>374</v>
      </c>
      <c r="J98" s="78">
        <v>682</v>
      </c>
      <c r="K98" s="115" t="s">
        <v>304</v>
      </c>
      <c r="L98" s="78">
        <v>2506</v>
      </c>
      <c r="M98" s="115" t="s">
        <v>220</v>
      </c>
      <c r="N98" s="78">
        <v>2844</v>
      </c>
      <c r="O98" s="115" t="s">
        <v>308</v>
      </c>
      <c r="P98" s="78">
        <v>1163</v>
      </c>
      <c r="Q98" s="115"/>
      <c r="R98" s="78"/>
      <c r="S98" s="115"/>
      <c r="T98" s="78"/>
      <c r="U98" s="115"/>
      <c r="V98" s="78"/>
    </row>
    <row r="99" spans="1:22" ht="15">
      <c r="A99" s="115" t="s">
        <v>365</v>
      </c>
      <c r="B99" s="78">
        <v>103577</v>
      </c>
      <c r="C99" s="115" t="s">
        <v>236</v>
      </c>
      <c r="D99" s="78">
        <v>21826</v>
      </c>
      <c r="E99" s="115" t="s">
        <v>265</v>
      </c>
      <c r="F99" s="78">
        <v>21366</v>
      </c>
      <c r="G99" s="115" t="s">
        <v>363</v>
      </c>
      <c r="H99" s="78">
        <v>54399</v>
      </c>
      <c r="I99" s="115" t="s">
        <v>376</v>
      </c>
      <c r="J99" s="78">
        <v>282</v>
      </c>
      <c r="K99" s="115" t="s">
        <v>343</v>
      </c>
      <c r="L99" s="78">
        <v>2388</v>
      </c>
      <c r="M99" s="115" t="s">
        <v>221</v>
      </c>
      <c r="N99" s="78">
        <v>477</v>
      </c>
      <c r="O99" s="115"/>
      <c r="P99" s="78"/>
      <c r="Q99" s="115"/>
      <c r="R99" s="78"/>
      <c r="S99" s="115"/>
      <c r="T99" s="78"/>
      <c r="U99" s="115"/>
      <c r="V99" s="78"/>
    </row>
    <row r="100" spans="1:22" ht="15">
      <c r="A100" s="115" t="s">
        <v>249</v>
      </c>
      <c r="B100" s="78">
        <v>101160</v>
      </c>
      <c r="C100" s="115" t="s">
        <v>258</v>
      </c>
      <c r="D100" s="78">
        <v>13046</v>
      </c>
      <c r="E100" s="115" t="s">
        <v>359</v>
      </c>
      <c r="F100" s="78">
        <v>17777</v>
      </c>
      <c r="G100" s="115" t="s">
        <v>327</v>
      </c>
      <c r="H100" s="78">
        <v>53695</v>
      </c>
      <c r="I100" s="115" t="s">
        <v>351</v>
      </c>
      <c r="J100" s="78">
        <v>219</v>
      </c>
      <c r="K100" s="115" t="s">
        <v>339</v>
      </c>
      <c r="L100" s="78">
        <v>2152</v>
      </c>
      <c r="M100" s="115"/>
      <c r="N100" s="78"/>
      <c r="O100" s="115"/>
      <c r="P100" s="78"/>
      <c r="Q100" s="115"/>
      <c r="R100" s="78"/>
      <c r="S100" s="115"/>
      <c r="T100" s="78"/>
      <c r="U100" s="115"/>
      <c r="V100" s="78"/>
    </row>
    <row r="101" spans="1:22" ht="15">
      <c r="A101" s="115" t="s">
        <v>384</v>
      </c>
      <c r="B101" s="78">
        <v>95208</v>
      </c>
      <c r="C101" s="115" t="s">
        <v>234</v>
      </c>
      <c r="D101" s="78">
        <v>10918</v>
      </c>
      <c r="E101" s="115" t="s">
        <v>283</v>
      </c>
      <c r="F101" s="78">
        <v>15836</v>
      </c>
      <c r="G101" s="115" t="s">
        <v>323</v>
      </c>
      <c r="H101" s="78">
        <v>48570</v>
      </c>
      <c r="I101" s="115" t="s">
        <v>377</v>
      </c>
      <c r="J101" s="78">
        <v>194</v>
      </c>
      <c r="K101" s="115" t="s">
        <v>341</v>
      </c>
      <c r="L101" s="78">
        <v>381</v>
      </c>
      <c r="M101" s="115"/>
      <c r="N101" s="78"/>
      <c r="O101" s="115"/>
      <c r="P101" s="78"/>
      <c r="Q101" s="115"/>
      <c r="R101" s="78"/>
      <c r="S101" s="115"/>
      <c r="T101" s="78"/>
      <c r="U101" s="115"/>
      <c r="V101" s="78"/>
    </row>
    <row r="102" spans="1:22" ht="15">
      <c r="A102" s="115" t="s">
        <v>228</v>
      </c>
      <c r="B102" s="78">
        <v>86362</v>
      </c>
      <c r="C102" s="115" t="s">
        <v>313</v>
      </c>
      <c r="D102" s="78">
        <v>10862</v>
      </c>
      <c r="E102" s="115" t="s">
        <v>307</v>
      </c>
      <c r="F102" s="78">
        <v>15285</v>
      </c>
      <c r="G102" s="115" t="s">
        <v>331</v>
      </c>
      <c r="H102" s="78">
        <v>45762</v>
      </c>
      <c r="I102" s="115" t="s">
        <v>375</v>
      </c>
      <c r="J102" s="78">
        <v>135</v>
      </c>
      <c r="K102" s="115"/>
      <c r="L102" s="78"/>
      <c r="M102" s="115"/>
      <c r="N102" s="78"/>
      <c r="O102" s="115"/>
      <c r="P102" s="78"/>
      <c r="Q102" s="115"/>
      <c r="R102" s="78"/>
      <c r="S102" s="115"/>
      <c r="T102" s="78"/>
      <c r="U102" s="115"/>
      <c r="V102" s="78"/>
    </row>
  </sheetData>
  <hyperlinks>
    <hyperlink ref="A2" r:id="rId1" display="https://twitter.com/BethHouf/status/1104215590905040896"/>
    <hyperlink ref="A3" r:id="rId2" display="https://alicekeeler.com/2015/08/12/class-twitter-account-how-your-students-can-tweet/"/>
    <hyperlink ref="A4" r:id="rId3" display="https://www.daveburgessconsulting.com/books/social-leadia/"/>
    <hyperlink ref="A5" r:id="rId4" display="https://jcasatodd.com/attention-distraction-and-digital-learning-day/"/>
    <hyperlink ref="A6" r:id="rId5" display="https://reflectionsonedtech.wordpress.com/2019/03/03/all-of-our-voices-matter/"/>
    <hyperlink ref="A7" r:id="rId6" display="https://twitter.com/JCasaTodd/lists/kids-who-inspire/members"/>
    <hyperlink ref="A8" r:id="rId7" display="https://docs.google.com/drawings/d/1YWzFtYXzANLKOHIL9au-gLLPd0Nplx533AR4WvZcHQ8/edit"/>
    <hyperlink ref="A9" r:id="rId8" display="http://aliciaray.com/2018/08/10/dbc50summer-29-50-social-leadia/"/>
    <hyperlink ref="A10" r:id="rId9" display="https://aliciaray.com/2018/08/10/dbc50summer-29-50-social-leadia/"/>
    <hyperlink ref="A11" r:id="rId10" display="https://twitter.com/jcasatodd/status/1104409508095451137"/>
    <hyperlink ref="C2" r:id="rId11" display="https://www.daveburgessconsulting.com/books/social-leadia/"/>
    <hyperlink ref="C3" r:id="rId12" display="https://twitter.com/BethHouf/status/1104215590905040896"/>
    <hyperlink ref="E2" r:id="rId13" display="https://twitter.com/BethHouf/status/1104215590905040896"/>
    <hyperlink ref="E3" r:id="rId14" display="https://twitter.com/JCasaTodd/lists/kids-who-inspire/members"/>
    <hyperlink ref="E4" r:id="rId15" display="https://twitter.com/SarahHTANZ/status/1100994777334583296"/>
    <hyperlink ref="E5" r:id="rId16" display="https://twitter.com/JayBilly2/status/1101868766290305024"/>
    <hyperlink ref="E6" r:id="rId17" display="https://twitter.com/sillynemobait1/status/1101869800010133505"/>
    <hyperlink ref="E7" r:id="rId18" display="https://jcasatodd.com/?p=2260"/>
    <hyperlink ref="E8" r:id="rId19" display="https://twitter.com/JCasaTodd/status/1099679727600762880"/>
    <hyperlink ref="E9" r:id="rId20" display="https://twitter.com/JCasaTodd/lists/social-leadia-learn/members"/>
    <hyperlink ref="E10" r:id="rId21" display="https://twitter.com/NikkiDRobertson/status/1101858956299984896"/>
    <hyperlink ref="E11" r:id="rId22" display="https://twitter.com/m_drez/status/1101901682596855809"/>
    <hyperlink ref="G2" r:id="rId23" display="https://twitter.com/BethHouf/status/1104215590905040896"/>
    <hyperlink ref="G3" r:id="rId24" display="https://twitter.com/burgessdave/status/1104403664502849536"/>
    <hyperlink ref="G4" r:id="rId25" display="https://www.daveburgessconsulting.com/books/social-leadia/"/>
    <hyperlink ref="G5" r:id="rId26" display="http://aliciaray.com/2018/08/10/dbc50summer-29-50-social-leadia/"/>
    <hyperlink ref="G6" r:id="rId27" display="https://aliciaray.com/2018/08/10/dbc50summer-29-50-social-leadia/"/>
    <hyperlink ref="G7" r:id="rId28" display="http://tweetedtimes.com/Dr_MPrince"/>
    <hyperlink ref="G8" r:id="rId29" display="http://tweetedtimes.com/KatieAnn_76"/>
    <hyperlink ref="G9" r:id="rId30" display="https://barbarabray.net/podcasts/"/>
    <hyperlink ref="I2" r:id="rId31" display="https://jcasatodd.com/attention-distraction-and-digital-learning-day/"/>
    <hyperlink ref="K2" r:id="rId32" display="https://alicekeeler.com/2015/08/12/class-twitter-account-how-your-students-can-tweet/"/>
    <hyperlink ref="O2" r:id="rId33" display="https://twitter.com/burgess_shelley/status/1104411017948233728"/>
    <hyperlink ref="O3" r:id="rId34" display="https://twitter.com/jcasatodd/status/1104403972427784192"/>
    <hyperlink ref="O4" r:id="rId35" display="https://twitter.com/jcasatodd/status/1104406236395532288"/>
    <hyperlink ref="Q2" r:id="rId36" display="https://reflectionsonedtech.wordpress.com/2019/03/03/all-of-our-voices-matter/"/>
    <hyperlink ref="S2" r:id="rId37" display="https://www.insightadvance.com/blog/educators-make-new-years-resolutions?utm_campaign=Blog&amp;utm_content=86423211&amp;utm_medium=social&amp;utm_source=twitter&amp;hss_channel=tw-4896617415"/>
    <hyperlink ref="S3" r:id="rId38" display="https://twitter.com/jcasatodd/status/1104409508095451137"/>
    <hyperlink ref="U2" r:id="rId39" display="https://twitter.com/jcasatodd/status/1104407997999022081"/>
  </hyperlinks>
  <printOptions/>
  <pageMargins left="0.7" right="0.7" top="0.75" bottom="0.75" header="0.3" footer="0.3"/>
  <pageSetup orientation="portrait" paperSize="9"/>
  <tableParts>
    <tablePart r:id="rId42"/>
    <tablePart r:id="rId45"/>
    <tablePart r:id="rId44"/>
    <tablePart r:id="rId47"/>
    <tablePart r:id="rId41"/>
    <tablePart r:id="rId43"/>
    <tablePart r:id="rId46"/>
    <tablePart r:id="rId4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2019-03-09T17:20:08Z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